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6275" windowHeight="10800" activeTab="2"/>
  </bookViews>
  <sheets>
    <sheet name="Pokladna" sheetId="1" r:id="rId1"/>
    <sheet name="Banka" sheetId="2" r:id="rId2"/>
    <sheet name="Faktury" sheetId="3" r:id="rId3"/>
    <sheet name="Kurz ČNB" sheetId="4" r:id="rId4"/>
  </sheets>
  <definedNames>
    <definedName name="_xlnm._FilterDatabase" localSheetId="1" hidden="1">Banka!#REF!</definedName>
  </definedNames>
  <calcPr calcId="125725"/>
</workbook>
</file>

<file path=xl/calcChain.xml><?xml version="1.0" encoding="utf-8"?>
<calcChain xmlns="http://schemas.openxmlformats.org/spreadsheetml/2006/main">
  <c r="E59" i="1"/>
  <c r="C59"/>
  <c r="I50"/>
  <c r="I51" s="1"/>
  <c r="I52" s="1"/>
  <c r="I53" s="1"/>
  <c r="I54" s="1"/>
  <c r="I55" s="1"/>
  <c r="I56" s="1"/>
  <c r="I57" s="1"/>
  <c r="I58" s="1"/>
  <c r="I49"/>
  <c r="I48"/>
  <c r="I47"/>
  <c r="H81" i="2"/>
  <c r="G81"/>
  <c r="F81"/>
  <c r="E81"/>
  <c r="D81"/>
  <c r="D83"/>
  <c r="I7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D84" s="1"/>
  <c r="D85" s="1"/>
  <c r="I6"/>
  <c r="I5"/>
  <c r="I4"/>
  <c r="I4" i="1" l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</calcChain>
</file>

<file path=xl/sharedStrings.xml><?xml version="1.0" encoding="utf-8"?>
<sst xmlns="http://schemas.openxmlformats.org/spreadsheetml/2006/main" count="258" uniqueCount="201">
  <si>
    <t>Huňová Anna</t>
  </si>
  <si>
    <t>Mrlík Jiří</t>
  </si>
  <si>
    <t>Vrubel Tomáš</t>
  </si>
  <si>
    <t>Příjem Zubříč 21.2. startovné a obědy</t>
  </si>
  <si>
    <t>Odměny pro závodníky - čokoláda</t>
  </si>
  <si>
    <t>Odměny pro závodníky - Víno</t>
  </si>
  <si>
    <t>Odměny pro závodníky - medaile</t>
  </si>
  <si>
    <t>Oběd účastníků</t>
  </si>
  <si>
    <t>Převod z minulého roku</t>
  </si>
  <si>
    <t>CZK</t>
  </si>
  <si>
    <t>€</t>
  </si>
  <si>
    <t>Položka</t>
  </si>
  <si>
    <t>Výdaj</t>
  </si>
  <si>
    <t>Příjem</t>
  </si>
  <si>
    <t>zůstatek</t>
  </si>
  <si>
    <t>Lukostřelecký klub Mrlínek 2015</t>
  </si>
  <si>
    <t>Registrační poplatek</t>
  </si>
  <si>
    <t>Nákup terčovnic</t>
  </si>
  <si>
    <t>Členství HDH-IAA</t>
  </si>
  <si>
    <t>Medaile</t>
  </si>
  <si>
    <t>Tisk diplomů</t>
  </si>
  <si>
    <t>Občerstvení závodníků - chleba</t>
  </si>
  <si>
    <t>Příjem Zubříč obědy doprovod</t>
  </si>
  <si>
    <t xml:space="preserve">Startovné Zubříč </t>
  </si>
  <si>
    <t>Sponzorský dar</t>
  </si>
  <si>
    <t>Občerstvení účastníků - obědy 71x100,-</t>
  </si>
  <si>
    <t>Perla 2 kg</t>
  </si>
  <si>
    <t>Jupí pomeranč</t>
  </si>
  <si>
    <t>Protlak, koření</t>
  </si>
  <si>
    <t>Olej</t>
  </si>
  <si>
    <t>Pivo po odečtení zálohy na pivo</t>
  </si>
  <si>
    <t>Maso, uzenina</t>
  </si>
  <si>
    <t>Mléčné výrobky</t>
  </si>
  <si>
    <t>Vejce, kečup</t>
  </si>
  <si>
    <t>Knedlíky, těstoviny, sýr</t>
  </si>
  <si>
    <t>Kukuřice, hrášek</t>
  </si>
  <si>
    <t>Branbory, rajčata</t>
  </si>
  <si>
    <t>Cibule, paprika</t>
  </si>
  <si>
    <t>Příjem od účastníků 275 X 40</t>
  </si>
  <si>
    <t>Samolepka na medaile</t>
  </si>
  <si>
    <t>Občerstvení účastníků - obědy 91 x 125,-</t>
  </si>
  <si>
    <t>Příjem od účastníků CZK</t>
  </si>
  <si>
    <t>Příjem od účastníků EUR</t>
  </si>
  <si>
    <t>Káva, čaj</t>
  </si>
  <si>
    <t>Chléb, kofola</t>
  </si>
  <si>
    <t>Diplomy</t>
  </si>
  <si>
    <t>Doprava recyklátu na trať</t>
  </si>
  <si>
    <t>Přříjem od účastníků</t>
  </si>
  <si>
    <t>Č BV</t>
  </si>
  <si>
    <t>Datum</t>
  </si>
  <si>
    <t>Účel</t>
  </si>
  <si>
    <t>Příjem ČP</t>
  </si>
  <si>
    <t>Příjem FA</t>
  </si>
  <si>
    <t>Zůstatek</t>
  </si>
  <si>
    <t>Počáteční stav</t>
  </si>
  <si>
    <t>13.1.</t>
  </si>
  <si>
    <t>Licence LK3D Mrlínek</t>
  </si>
  <si>
    <t>Poplatek Bance</t>
  </si>
  <si>
    <t>19.1.</t>
  </si>
  <si>
    <t>Cindler Jan</t>
  </si>
  <si>
    <t>20.1.</t>
  </si>
  <si>
    <t>Revaj Petr</t>
  </si>
  <si>
    <t>Krejča Pavel</t>
  </si>
  <si>
    <t>30.1.</t>
  </si>
  <si>
    <t>31.1.</t>
  </si>
  <si>
    <t>Úrok</t>
  </si>
  <si>
    <t>10.2.</t>
  </si>
  <si>
    <t>25.2.</t>
  </si>
  <si>
    <t>Dotace Fond Kultury a Mládeže</t>
  </si>
  <si>
    <t>Dotace</t>
  </si>
  <si>
    <t>Ostatní</t>
  </si>
  <si>
    <t>27.2.</t>
  </si>
  <si>
    <t>Svršek Ondra</t>
  </si>
  <si>
    <t>28.2.</t>
  </si>
  <si>
    <t>16.3.</t>
  </si>
  <si>
    <t>Václav Moravčík</t>
  </si>
  <si>
    <t>18.3.</t>
  </si>
  <si>
    <t>Licence nové</t>
  </si>
  <si>
    <t>20.3.</t>
  </si>
  <si>
    <t>Štěpán Vrubel</t>
  </si>
  <si>
    <t>28.3.</t>
  </si>
  <si>
    <t>31.3.</t>
  </si>
  <si>
    <t>10.4.</t>
  </si>
  <si>
    <t>Jan Toman</t>
  </si>
  <si>
    <t>13.4.</t>
  </si>
  <si>
    <t>Licence LK Mrlínek 5x200/4x100</t>
  </si>
  <si>
    <t>23.4.</t>
  </si>
  <si>
    <t>Věroslav Kubalčík</t>
  </si>
  <si>
    <t>24.4.</t>
  </si>
  <si>
    <t>Licence 1x200 / 1x100</t>
  </si>
  <si>
    <t>25.4.</t>
  </si>
  <si>
    <t>29.4.</t>
  </si>
  <si>
    <t>30.4.</t>
  </si>
  <si>
    <t>4.5.</t>
  </si>
  <si>
    <t>Faktura Antonín Novák</t>
  </si>
  <si>
    <t>6.5.</t>
  </si>
  <si>
    <t>14.5.</t>
  </si>
  <si>
    <t>25.5.</t>
  </si>
  <si>
    <t>Příkaz 2015057</t>
  </si>
  <si>
    <t>30.5.</t>
  </si>
  <si>
    <t>31.5.</t>
  </si>
  <si>
    <t>2.6.</t>
  </si>
  <si>
    <t>Václav Smutný</t>
  </si>
  <si>
    <t>Licence LK Mrlínek</t>
  </si>
  <si>
    <t>23.6.</t>
  </si>
  <si>
    <t xml:space="preserve">Lesy ČR </t>
  </si>
  <si>
    <t>27.6.</t>
  </si>
  <si>
    <t>30.6.</t>
  </si>
  <si>
    <t>9.7.</t>
  </si>
  <si>
    <t>Fontana Kroměříž</t>
  </si>
  <si>
    <t>17.7.</t>
  </si>
  <si>
    <t>Úhrada fa Radek Čech</t>
  </si>
  <si>
    <t>25.7.</t>
  </si>
  <si>
    <t>31.7.</t>
  </si>
  <si>
    <t>13.8.</t>
  </si>
  <si>
    <t>Fond kultury mládeže ZL</t>
  </si>
  <si>
    <t>29.8.</t>
  </si>
  <si>
    <t>31.8.</t>
  </si>
  <si>
    <t>23.9.</t>
  </si>
  <si>
    <t>Martin Flidr</t>
  </si>
  <si>
    <t>26.9.</t>
  </si>
  <si>
    <t>29.9.</t>
  </si>
  <si>
    <t>Filmfest - lukostřelba Maják</t>
  </si>
  <si>
    <t>30.9.</t>
  </si>
  <si>
    <t>2.10.</t>
  </si>
  <si>
    <t>Lerlová Martina Marty Production</t>
  </si>
  <si>
    <t>5.10.</t>
  </si>
  <si>
    <t>Bíllková Helena</t>
  </si>
  <si>
    <t>Webhosting</t>
  </si>
  <si>
    <t>13.10.</t>
  </si>
  <si>
    <t>Ondra Svršek</t>
  </si>
  <si>
    <t>14.10.</t>
  </si>
  <si>
    <t>Tomáš a Štěpán Vrůblovi</t>
  </si>
  <si>
    <t>20.10.</t>
  </si>
  <si>
    <t>Štěpán Procházka</t>
  </si>
  <si>
    <t>26.10.</t>
  </si>
  <si>
    <t>VS3115246421</t>
  </si>
  <si>
    <t>27.10.</t>
  </si>
  <si>
    <t>Robert Búbela</t>
  </si>
  <si>
    <t>Lenka Búbelová</t>
  </si>
  <si>
    <t>Nikolas Búbela</t>
  </si>
  <si>
    <t>Kevin Búbela</t>
  </si>
  <si>
    <t>31.10.</t>
  </si>
  <si>
    <t>13.11.</t>
  </si>
  <si>
    <t>Krajcar Josef</t>
  </si>
  <si>
    <t>25.11.</t>
  </si>
  <si>
    <t>Hradilek Vlas</t>
  </si>
  <si>
    <t>Kubalčík Věroslav</t>
  </si>
  <si>
    <t>28.11.</t>
  </si>
  <si>
    <t>30.11.</t>
  </si>
  <si>
    <t>Kubalčíková Valérie</t>
  </si>
  <si>
    <t>Licence HDI 8x Libichov</t>
  </si>
  <si>
    <t>Kondicz Jaroslav</t>
  </si>
  <si>
    <t>2.12.</t>
  </si>
  <si>
    <t>Malošík Jaroslav</t>
  </si>
  <si>
    <t>7.12.</t>
  </si>
  <si>
    <t>Borovička Michal</t>
  </si>
  <si>
    <t>8.12.</t>
  </si>
  <si>
    <t>Moravčík Václav</t>
  </si>
  <si>
    <t>26.12.</t>
  </si>
  <si>
    <t>29.12.</t>
  </si>
  <si>
    <t>31.12.</t>
  </si>
  <si>
    <t xml:space="preserve">Počáteční zůstatek </t>
  </si>
  <si>
    <t>Konečný zůstatek</t>
  </si>
  <si>
    <t>Bilance</t>
  </si>
  <si>
    <t>Patky na střelnici</t>
  </si>
  <si>
    <t>Faktura pro subjekt</t>
  </si>
  <si>
    <t>Částka</t>
  </si>
  <si>
    <t>Datum úhrady</t>
  </si>
  <si>
    <t>Ze dne</t>
  </si>
  <si>
    <t>Faktury Vydané 2015</t>
  </si>
  <si>
    <t>Číslo fa.</t>
  </si>
  <si>
    <t>2015/1</t>
  </si>
  <si>
    <t>Lesy ČR</t>
  </si>
  <si>
    <t>2015/2</t>
  </si>
  <si>
    <t>Filmfest</t>
  </si>
  <si>
    <t>2015/3</t>
  </si>
  <si>
    <t xml:space="preserve">Ing. Martina Lerlová </t>
  </si>
  <si>
    <t>2015/4</t>
  </si>
  <si>
    <t>Josef Jelínek - Libichov</t>
  </si>
  <si>
    <t>Faktury Přijaté 2015</t>
  </si>
  <si>
    <t>Antonín Novák</t>
  </si>
  <si>
    <t>Práce s bagrem</t>
  </si>
  <si>
    <t>Soukupová Libuše Licence</t>
  </si>
  <si>
    <t>SK Hodonín Licence</t>
  </si>
  <si>
    <t xml:space="preserve">Licence do HDHI </t>
  </si>
  <si>
    <t>6. a 14.5.2015</t>
  </si>
  <si>
    <t>Banka 2015</t>
  </si>
  <si>
    <t>Čech Radek</t>
  </si>
  <si>
    <t>Bricol - lahvičky na paštiky</t>
  </si>
  <si>
    <t>Vepřový ořez - surovina na paštiky</t>
  </si>
  <si>
    <t>Játra - surovina na paštiky</t>
  </si>
  <si>
    <t>Kalendáře, plakáty, etikety</t>
  </si>
  <si>
    <t>Koleno pro drenáž střelnice</t>
  </si>
  <si>
    <t>Šatnový blok</t>
  </si>
  <si>
    <t>Čokoláda</t>
  </si>
  <si>
    <t>Samolepky</t>
  </si>
  <si>
    <t xml:space="preserve">PHM </t>
  </si>
  <si>
    <t>Občerstvení účastníků závodu</t>
  </si>
  <si>
    <t>Příjem od účastníků závodu</t>
  </si>
  <si>
    <t>Převod EUR na CZK 27,025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</si>
</sst>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.0\ &quot;Kč&quot;_-;\-* #,##0.0\ &quot;Kč&quot;_-;_-* &quot;-&quot;?\ &quot;Kč&quot;_-;_-@_-"/>
    <numFmt numFmtId="165" formatCode="_-* #,##0.0\ [$€-1]_-;\-* #,##0.0\ [$€-1]_-;_-* &quot;-&quot;?\ [$€-1]_-;_-@_-"/>
  </numFmts>
  <fonts count="9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2" xfId="0" applyBorder="1"/>
    <xf numFmtId="0" fontId="0" fillId="4" borderId="2" xfId="0" applyFill="1" applyBorder="1"/>
    <xf numFmtId="164" fontId="2" fillId="4" borderId="2" xfId="0" applyNumberFormat="1" applyFont="1" applyFill="1" applyBorder="1" applyAlignment="1">
      <alignment horizontal="center"/>
    </xf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4" borderId="2" xfId="0" applyNumberFormat="1" applyFill="1" applyBorder="1"/>
    <xf numFmtId="165" fontId="0" fillId="2" borderId="2" xfId="0" applyNumberFormat="1" applyFill="1" applyBorder="1"/>
    <xf numFmtId="165" fontId="0" fillId="3" borderId="2" xfId="0" applyNumberFormat="1" applyFill="1" applyBorder="1"/>
    <xf numFmtId="164" fontId="1" fillId="2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3" fillId="0" borderId="0" xfId="0" applyFont="1"/>
    <xf numFmtId="14" fontId="0" fillId="4" borderId="2" xfId="0" applyNumberFormat="1" applyFill="1" applyBorder="1"/>
    <xf numFmtId="0" fontId="0" fillId="5" borderId="2" xfId="0" applyFill="1" applyBorder="1"/>
    <xf numFmtId="14" fontId="0" fillId="5" borderId="2" xfId="0" applyNumberFormat="1" applyFill="1" applyBorder="1"/>
    <xf numFmtId="0" fontId="0" fillId="6" borderId="2" xfId="0" applyFill="1" applyBorder="1"/>
    <xf numFmtId="0" fontId="0" fillId="7" borderId="2" xfId="0" applyFill="1" applyBorder="1"/>
    <xf numFmtId="14" fontId="0" fillId="7" borderId="2" xfId="0" applyNumberFormat="1" applyFill="1" applyBorder="1"/>
    <xf numFmtId="0" fontId="0" fillId="8" borderId="2" xfId="0" applyFill="1" applyBorder="1"/>
    <xf numFmtId="14" fontId="0" fillId="8" borderId="2" xfId="0" applyNumberFormat="1" applyFill="1" applyBorder="1"/>
    <xf numFmtId="14" fontId="0" fillId="6" borderId="2" xfId="0" applyNumberFormat="1" applyFill="1" applyBorder="1"/>
    <xf numFmtId="0" fontId="0" fillId="0" borderId="2" xfId="0" applyBorder="1" applyAlignment="1">
      <alignment shrinkToFit="1"/>
    </xf>
    <xf numFmtId="0" fontId="0" fillId="0" borderId="0" xfId="0" applyAlignment="1">
      <alignment shrinkToFit="1"/>
    </xf>
    <xf numFmtId="44" fontId="0" fillId="0" borderId="0" xfId="0" applyNumberFormat="1" applyAlignment="1">
      <alignment shrinkToFit="1"/>
    </xf>
    <xf numFmtId="0" fontId="0" fillId="9" borderId="2" xfId="0" applyFill="1" applyBorder="1"/>
    <xf numFmtId="16" fontId="0" fillId="0" borderId="2" xfId="0" applyNumberFormat="1" applyBorder="1"/>
    <xf numFmtId="0" fontId="5" fillId="0" borderId="2" xfId="0" applyFont="1" applyBorder="1"/>
    <xf numFmtId="0" fontId="0" fillId="10" borderId="2" xfId="0" applyFill="1" applyBorder="1"/>
    <xf numFmtId="0" fontId="0" fillId="2" borderId="2" xfId="0" applyFill="1" applyBorder="1" applyAlignment="1">
      <alignment shrinkToFit="1"/>
    </xf>
    <xf numFmtId="44" fontId="0" fillId="2" borderId="2" xfId="0" applyNumberFormat="1" applyFill="1" applyBorder="1" applyAlignment="1">
      <alignment shrinkToFit="1"/>
    </xf>
    <xf numFmtId="0" fontId="0" fillId="6" borderId="2" xfId="0" applyFill="1" applyBorder="1" applyAlignment="1">
      <alignment shrinkToFit="1"/>
    </xf>
    <xf numFmtId="44" fontId="0" fillId="6" borderId="2" xfId="0" applyNumberFormat="1" applyFill="1" applyBorder="1" applyAlignment="1">
      <alignment shrinkToFit="1"/>
    </xf>
    <xf numFmtId="0" fontId="0" fillId="2" borderId="0" xfId="0" applyFill="1" applyAlignment="1">
      <alignment shrinkToFit="1"/>
    </xf>
    <xf numFmtId="0" fontId="6" fillId="6" borderId="2" xfId="0" applyFont="1" applyFill="1" applyBorder="1" applyAlignment="1">
      <alignment shrinkToFit="1"/>
    </xf>
    <xf numFmtId="44" fontId="6" fillId="6" borderId="2" xfId="0" applyNumberFormat="1" applyFont="1" applyFill="1" applyBorder="1" applyAlignment="1">
      <alignment shrinkToFit="1"/>
    </xf>
    <xf numFmtId="44" fontId="0" fillId="3" borderId="2" xfId="0" applyNumberFormat="1" applyFill="1" applyBorder="1" applyAlignment="1">
      <alignment shrinkToFit="1"/>
    </xf>
    <xf numFmtId="44" fontId="4" fillId="3" borderId="2" xfId="0" applyNumberFormat="1" applyFont="1" applyFill="1" applyBorder="1" applyAlignment="1">
      <alignment shrinkToFit="1"/>
    </xf>
    <xf numFmtId="44" fontId="4" fillId="2" borderId="2" xfId="0" applyNumberFormat="1" applyFont="1" applyFill="1" applyBorder="1" applyAlignment="1">
      <alignment shrinkToFit="1"/>
    </xf>
    <xf numFmtId="44" fontId="4" fillId="6" borderId="2" xfId="0" applyNumberFormat="1" applyFont="1" applyFill="1" applyBorder="1" applyAlignment="1">
      <alignment shrinkToFit="1"/>
    </xf>
    <xf numFmtId="44" fontId="7" fillId="6" borderId="2" xfId="0" applyNumberFormat="1" applyFont="1" applyFill="1" applyBorder="1" applyAlignment="1">
      <alignment shrinkToFit="1"/>
    </xf>
    <xf numFmtId="0" fontId="0" fillId="11" borderId="2" xfId="0" applyFill="1" applyBorder="1"/>
    <xf numFmtId="14" fontId="0" fillId="11" borderId="2" xfId="0" applyNumberFormat="1" applyFill="1" applyBorder="1"/>
    <xf numFmtId="0" fontId="1" fillId="4" borderId="2" xfId="0" applyFont="1" applyFill="1" applyBorder="1" applyAlignment="1">
      <alignment horizontal="center"/>
    </xf>
    <xf numFmtId="14" fontId="0" fillId="0" borderId="2" xfId="0" applyNumberFormat="1" applyBorder="1"/>
    <xf numFmtId="14" fontId="0" fillId="3" borderId="2" xfId="0" applyNumberFormat="1" applyFill="1" applyBorder="1"/>
    <xf numFmtId="14" fontId="0" fillId="3" borderId="2" xfId="0" applyNumberFormat="1" applyFill="1" applyBorder="1" applyAlignment="1">
      <alignment horizontal="right"/>
    </xf>
    <xf numFmtId="0" fontId="0" fillId="0" borderId="2" xfId="0" applyFill="1" applyBorder="1"/>
    <xf numFmtId="164" fontId="8" fillId="3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5" fillId="0" borderId="2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7" borderId="3" xfId="0" applyFill="1" applyBorder="1"/>
    <xf numFmtId="14" fontId="0" fillId="7" borderId="4" xfId="0" applyNumberFormat="1" applyFill="1" applyBorder="1"/>
    <xf numFmtId="164" fontId="0" fillId="2" borderId="4" xfId="0" applyNumberFormat="1" applyFill="1" applyBorder="1"/>
    <xf numFmtId="164" fontId="0" fillId="3" borderId="4" xfId="0" applyNumberFormat="1" applyFill="1" applyBorder="1"/>
    <xf numFmtId="0" fontId="0" fillId="12" borderId="2" xfId="0" applyFill="1" applyBorder="1"/>
    <xf numFmtId="14" fontId="0" fillId="12" borderId="2" xfId="0" applyNumberFormat="1" applyFill="1" applyBorder="1"/>
    <xf numFmtId="164" fontId="1" fillId="13" borderId="2" xfId="0" applyNumberFormat="1" applyFont="1" applyFill="1" applyBorder="1" applyAlignment="1">
      <alignment horizontal="center"/>
    </xf>
    <xf numFmtId="164" fontId="0" fillId="13" borderId="2" xfId="0" applyNumberFormat="1" applyFill="1" applyBorder="1"/>
    <xf numFmtId="164" fontId="0" fillId="13" borderId="4" xfId="0" applyNumberFormat="1" applyFill="1" applyBorder="1"/>
    <xf numFmtId="165" fontId="0" fillId="13" borderId="2" xfId="0" applyNumberFormat="1" applyFill="1" applyBorder="1"/>
    <xf numFmtId="0" fontId="0" fillId="13" borderId="2" xfId="0" applyFill="1" applyBorder="1" applyAlignment="1">
      <alignment shrinkToFit="1"/>
    </xf>
    <xf numFmtId="44" fontId="0" fillId="13" borderId="2" xfId="0" applyNumberFormat="1" applyFill="1" applyBorder="1" applyAlignment="1">
      <alignment shrinkToFit="1"/>
    </xf>
    <xf numFmtId="44" fontId="4" fillId="13" borderId="2" xfId="0" applyNumberFormat="1" applyFont="1" applyFill="1" applyBorder="1" applyAlignment="1">
      <alignment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7C8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44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3594" t="8779" r="37448" b="5343"/>
        <a:stretch>
          <a:fillRect/>
        </a:stretch>
      </xdr:blipFill>
      <xdr:spPr bwMode="auto">
        <a:xfrm>
          <a:off x="0" y="0"/>
          <a:ext cx="7124700" cy="857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opLeftCell="A37" workbookViewId="0">
      <selection activeCell="G41" sqref="G41"/>
    </sheetView>
  </sheetViews>
  <sheetFormatPr defaultRowHeight="15"/>
  <cols>
    <col min="1" max="1" width="36.5703125" customWidth="1"/>
    <col min="2" max="2" width="10" customWidth="1"/>
    <col min="3" max="5" width="14.5703125" style="1" customWidth="1"/>
    <col min="6" max="6" width="0.42578125" style="1" customWidth="1"/>
    <col min="7" max="9" width="14.5703125" style="2" customWidth="1"/>
  </cols>
  <sheetData>
    <row r="1" spans="1:9" s="14" customFormat="1" ht="27.7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ht="23.25">
      <c r="A2" s="4"/>
      <c r="B2" s="4"/>
      <c r="C2" s="51" t="s">
        <v>9</v>
      </c>
      <c r="D2" s="51"/>
      <c r="E2" s="51"/>
      <c r="F2" s="5"/>
      <c r="G2" s="52" t="s">
        <v>10</v>
      </c>
      <c r="H2" s="52"/>
      <c r="I2" s="52"/>
    </row>
    <row r="3" spans="1:9" ht="18" customHeight="1">
      <c r="A3" s="4" t="s">
        <v>11</v>
      </c>
      <c r="B3" s="4"/>
      <c r="C3" s="11" t="s">
        <v>13</v>
      </c>
      <c r="D3" s="63" t="s">
        <v>12</v>
      </c>
      <c r="E3" s="12" t="s">
        <v>14</v>
      </c>
      <c r="F3" s="13"/>
      <c r="G3" s="11" t="s">
        <v>13</v>
      </c>
      <c r="H3" s="63" t="s">
        <v>12</v>
      </c>
      <c r="I3" s="12" t="s">
        <v>14</v>
      </c>
    </row>
    <row r="4" spans="1:9">
      <c r="A4" s="4" t="s">
        <v>8</v>
      </c>
      <c r="B4" s="15">
        <v>42005</v>
      </c>
      <c r="C4" s="6">
        <v>17354</v>
      </c>
      <c r="D4" s="64"/>
      <c r="E4" s="7">
        <f>C4-D4</f>
        <v>17354</v>
      </c>
      <c r="F4" s="8"/>
      <c r="G4" s="9"/>
      <c r="H4" s="66"/>
      <c r="I4" s="10">
        <f>G4-H4</f>
        <v>0</v>
      </c>
    </row>
    <row r="5" spans="1:9">
      <c r="A5" s="4" t="s">
        <v>3</v>
      </c>
      <c r="B5" s="15">
        <v>42056</v>
      </c>
      <c r="C5" s="6">
        <v>16740</v>
      </c>
      <c r="D5" s="64"/>
      <c r="E5" s="7">
        <f>C5-D5+E4</f>
        <v>34094</v>
      </c>
      <c r="F5" s="8"/>
      <c r="G5" s="9">
        <v>351</v>
      </c>
      <c r="H5" s="66"/>
      <c r="I5" s="10">
        <f>I4+G5-H5</f>
        <v>351</v>
      </c>
    </row>
    <row r="6" spans="1:9">
      <c r="A6" s="4" t="s">
        <v>4</v>
      </c>
      <c r="B6" s="15">
        <v>42056</v>
      </c>
      <c r="C6" s="6"/>
      <c r="D6" s="64">
        <v>129</v>
      </c>
      <c r="E6" s="7">
        <f t="shared" ref="E6:E59" si="0">C6-D6+E5</f>
        <v>33965</v>
      </c>
      <c r="F6" s="8"/>
      <c r="G6" s="9"/>
      <c r="H6" s="66"/>
      <c r="I6" s="10">
        <f t="shared" ref="I6:I46" si="1">I5+G6-H6</f>
        <v>351</v>
      </c>
    </row>
    <row r="7" spans="1:9">
      <c r="A7" s="4" t="s">
        <v>4</v>
      </c>
      <c r="B7" s="15">
        <v>42055</v>
      </c>
      <c r="C7" s="6"/>
      <c r="D7" s="64">
        <v>672</v>
      </c>
      <c r="E7" s="7">
        <f t="shared" si="0"/>
        <v>33293</v>
      </c>
      <c r="F7" s="8"/>
      <c r="G7" s="9"/>
      <c r="H7" s="66"/>
      <c r="I7" s="10">
        <f t="shared" si="1"/>
        <v>351</v>
      </c>
    </row>
    <row r="8" spans="1:9">
      <c r="A8" s="4" t="s">
        <v>5</v>
      </c>
      <c r="B8" s="15">
        <v>42055</v>
      </c>
      <c r="C8" s="6"/>
      <c r="D8" s="64">
        <v>414</v>
      </c>
      <c r="E8" s="7">
        <f t="shared" si="0"/>
        <v>32879</v>
      </c>
      <c r="F8" s="8"/>
      <c r="G8" s="9"/>
      <c r="H8" s="66"/>
      <c r="I8" s="10">
        <f t="shared" si="1"/>
        <v>351</v>
      </c>
    </row>
    <row r="9" spans="1:9">
      <c r="A9" s="4" t="s">
        <v>6</v>
      </c>
      <c r="B9" s="15">
        <v>42040</v>
      </c>
      <c r="C9" s="6"/>
      <c r="D9" s="64">
        <v>392</v>
      </c>
      <c r="E9" s="7">
        <f t="shared" si="0"/>
        <v>32487</v>
      </c>
      <c r="F9" s="8"/>
      <c r="G9" s="9"/>
      <c r="H9" s="66"/>
      <c r="I9" s="10">
        <f t="shared" si="1"/>
        <v>351</v>
      </c>
    </row>
    <row r="10" spans="1:9">
      <c r="A10" s="4" t="s">
        <v>7</v>
      </c>
      <c r="B10" s="15">
        <v>42056</v>
      </c>
      <c r="C10" s="6"/>
      <c r="D10" s="64">
        <v>10700</v>
      </c>
      <c r="E10" s="7">
        <f t="shared" si="0"/>
        <v>21787</v>
      </c>
      <c r="F10" s="8"/>
      <c r="G10" s="9"/>
      <c r="H10" s="66"/>
      <c r="I10" s="10">
        <f t="shared" si="1"/>
        <v>351</v>
      </c>
    </row>
    <row r="11" spans="1:9">
      <c r="A11" s="4" t="s">
        <v>16</v>
      </c>
      <c r="B11" s="15">
        <v>42056</v>
      </c>
      <c r="C11" s="6"/>
      <c r="D11" s="64"/>
      <c r="E11" s="7">
        <f t="shared" si="0"/>
        <v>21787</v>
      </c>
      <c r="F11" s="8"/>
      <c r="G11" s="9"/>
      <c r="H11" s="66">
        <v>50</v>
      </c>
      <c r="I11" s="10">
        <f t="shared" si="1"/>
        <v>301</v>
      </c>
    </row>
    <row r="12" spans="1:9">
      <c r="A12" s="4" t="s">
        <v>24</v>
      </c>
      <c r="B12" s="15">
        <v>42056</v>
      </c>
      <c r="C12" s="6">
        <v>5000</v>
      </c>
      <c r="D12" s="64"/>
      <c r="E12" s="7">
        <f t="shared" si="0"/>
        <v>26787</v>
      </c>
      <c r="F12" s="8"/>
      <c r="G12" s="9"/>
      <c r="H12" s="66"/>
      <c r="I12" s="10">
        <f t="shared" si="1"/>
        <v>301</v>
      </c>
    </row>
    <row r="13" spans="1:9">
      <c r="A13" s="4" t="s">
        <v>17</v>
      </c>
      <c r="B13" s="15">
        <v>42088</v>
      </c>
      <c r="C13" s="6"/>
      <c r="D13" s="64">
        <v>12201</v>
      </c>
      <c r="E13" s="7">
        <f t="shared" si="0"/>
        <v>14586</v>
      </c>
      <c r="F13" s="8"/>
      <c r="G13" s="9"/>
      <c r="H13" s="66"/>
      <c r="I13" s="10">
        <f t="shared" si="1"/>
        <v>301</v>
      </c>
    </row>
    <row r="14" spans="1:9">
      <c r="A14" s="4" t="s">
        <v>18</v>
      </c>
      <c r="B14" s="15">
        <v>42093</v>
      </c>
      <c r="C14" s="6"/>
      <c r="D14" s="64"/>
      <c r="E14" s="7">
        <f t="shared" si="0"/>
        <v>14586</v>
      </c>
      <c r="F14" s="8"/>
      <c r="G14" s="9"/>
      <c r="H14" s="66">
        <v>100</v>
      </c>
      <c r="I14" s="10">
        <f t="shared" si="1"/>
        <v>201</v>
      </c>
    </row>
    <row r="15" spans="1:9">
      <c r="A15" s="19" t="s">
        <v>19</v>
      </c>
      <c r="B15" s="20">
        <v>42096</v>
      </c>
      <c r="C15" s="6"/>
      <c r="D15" s="64">
        <v>2988</v>
      </c>
      <c r="E15" s="7">
        <f t="shared" si="0"/>
        <v>11598</v>
      </c>
      <c r="F15" s="8"/>
      <c r="G15" s="9"/>
      <c r="H15" s="66"/>
      <c r="I15" s="10">
        <f t="shared" si="1"/>
        <v>201</v>
      </c>
    </row>
    <row r="16" spans="1:9">
      <c r="A16" s="19" t="s">
        <v>20</v>
      </c>
      <c r="B16" s="20">
        <v>42118</v>
      </c>
      <c r="C16" s="6"/>
      <c r="D16" s="64">
        <v>287</v>
      </c>
      <c r="E16" s="7">
        <f t="shared" si="0"/>
        <v>11311</v>
      </c>
      <c r="F16" s="8"/>
      <c r="G16" s="9"/>
      <c r="H16" s="66"/>
      <c r="I16" s="10">
        <f t="shared" si="1"/>
        <v>201</v>
      </c>
    </row>
    <row r="17" spans="1:9">
      <c r="A17" s="19" t="s">
        <v>4</v>
      </c>
      <c r="B17" s="20">
        <v>42118</v>
      </c>
      <c r="C17" s="6"/>
      <c r="D17" s="64">
        <v>378</v>
      </c>
      <c r="E17" s="7">
        <f t="shared" si="0"/>
        <v>10933</v>
      </c>
      <c r="F17" s="8"/>
      <c r="G17" s="9"/>
      <c r="H17" s="66"/>
      <c r="I17" s="10">
        <f t="shared" si="1"/>
        <v>201</v>
      </c>
    </row>
    <row r="18" spans="1:9">
      <c r="A18" s="19" t="s">
        <v>21</v>
      </c>
      <c r="B18" s="20">
        <v>42121</v>
      </c>
      <c r="C18" s="6"/>
      <c r="D18" s="64">
        <v>78</v>
      </c>
      <c r="E18" s="7">
        <f t="shared" si="0"/>
        <v>10855</v>
      </c>
      <c r="F18" s="8"/>
      <c r="G18" s="9"/>
      <c r="H18" s="66"/>
      <c r="I18" s="10">
        <f t="shared" si="1"/>
        <v>201</v>
      </c>
    </row>
    <row r="19" spans="1:9">
      <c r="A19" s="19" t="s">
        <v>22</v>
      </c>
      <c r="B19" s="20">
        <v>42119</v>
      </c>
      <c r="C19" s="6">
        <v>1200</v>
      </c>
      <c r="D19" s="64"/>
      <c r="E19" s="7">
        <f t="shared" si="0"/>
        <v>12055</v>
      </c>
      <c r="F19" s="8"/>
      <c r="G19" s="9"/>
      <c r="H19" s="66"/>
      <c r="I19" s="10">
        <f t="shared" si="1"/>
        <v>201</v>
      </c>
    </row>
    <row r="20" spans="1:9">
      <c r="A20" s="19" t="s">
        <v>23</v>
      </c>
      <c r="B20" s="20">
        <v>42119</v>
      </c>
      <c r="C20" s="6">
        <v>16150</v>
      </c>
      <c r="D20" s="64"/>
      <c r="E20" s="7">
        <f t="shared" si="0"/>
        <v>28205</v>
      </c>
      <c r="F20" s="8"/>
      <c r="G20" s="9"/>
      <c r="H20" s="66"/>
      <c r="I20" s="10">
        <f t="shared" si="1"/>
        <v>201</v>
      </c>
    </row>
    <row r="21" spans="1:9">
      <c r="A21" s="19" t="s">
        <v>25</v>
      </c>
      <c r="B21" s="20">
        <v>42119</v>
      </c>
      <c r="C21" s="6"/>
      <c r="D21" s="64">
        <v>7100</v>
      </c>
      <c r="E21" s="7">
        <f t="shared" si="0"/>
        <v>21105</v>
      </c>
      <c r="F21" s="8"/>
      <c r="G21" s="9"/>
      <c r="H21" s="66"/>
      <c r="I21" s="10">
        <f t="shared" si="1"/>
        <v>201</v>
      </c>
    </row>
    <row r="22" spans="1:9">
      <c r="A22" s="43" t="s">
        <v>165</v>
      </c>
      <c r="B22" s="44">
        <v>42143</v>
      </c>
      <c r="C22" s="6"/>
      <c r="D22" s="64">
        <v>280</v>
      </c>
      <c r="E22" s="7">
        <f t="shared" si="0"/>
        <v>20825</v>
      </c>
      <c r="F22" s="8"/>
      <c r="G22" s="9"/>
      <c r="H22" s="66"/>
      <c r="I22" s="10">
        <f t="shared" si="1"/>
        <v>201</v>
      </c>
    </row>
    <row r="23" spans="1:9">
      <c r="A23" s="43" t="s">
        <v>182</v>
      </c>
      <c r="B23" s="44">
        <v>42158</v>
      </c>
      <c r="C23" s="6"/>
      <c r="D23" s="64">
        <v>2100</v>
      </c>
      <c r="E23" s="7">
        <f t="shared" si="0"/>
        <v>18725</v>
      </c>
      <c r="F23" s="8"/>
      <c r="G23" s="9"/>
      <c r="H23" s="66"/>
      <c r="I23" s="10">
        <f t="shared" si="1"/>
        <v>201</v>
      </c>
    </row>
    <row r="24" spans="1:9">
      <c r="A24" s="16" t="s">
        <v>26</v>
      </c>
      <c r="B24" s="17">
        <v>42170</v>
      </c>
      <c r="C24" s="6"/>
      <c r="D24" s="64">
        <v>100</v>
      </c>
      <c r="E24" s="7">
        <f t="shared" si="0"/>
        <v>18625</v>
      </c>
      <c r="F24" s="8"/>
      <c r="G24" s="9"/>
      <c r="H24" s="66"/>
      <c r="I24" s="10">
        <f t="shared" si="1"/>
        <v>201</v>
      </c>
    </row>
    <row r="25" spans="1:9">
      <c r="A25" s="16" t="s">
        <v>27</v>
      </c>
      <c r="B25" s="17">
        <v>42169</v>
      </c>
      <c r="C25" s="6"/>
      <c r="D25" s="64">
        <v>101</v>
      </c>
      <c r="E25" s="7">
        <f t="shared" si="0"/>
        <v>18524</v>
      </c>
      <c r="F25" s="8"/>
      <c r="G25" s="9"/>
      <c r="H25" s="66"/>
      <c r="I25" s="10">
        <f t="shared" si="1"/>
        <v>201</v>
      </c>
    </row>
    <row r="26" spans="1:9">
      <c r="A26" s="16" t="s">
        <v>28</v>
      </c>
      <c r="B26" s="17">
        <v>42171</v>
      </c>
      <c r="C26" s="6"/>
      <c r="D26" s="64">
        <v>704</v>
      </c>
      <c r="E26" s="7">
        <f t="shared" si="0"/>
        <v>17820</v>
      </c>
      <c r="F26" s="8"/>
      <c r="G26" s="9"/>
      <c r="H26" s="66"/>
      <c r="I26" s="10">
        <f t="shared" si="1"/>
        <v>201</v>
      </c>
    </row>
    <row r="27" spans="1:9">
      <c r="A27" s="16" t="s">
        <v>29</v>
      </c>
      <c r="B27" s="17">
        <v>42172</v>
      </c>
      <c r="C27" s="6"/>
      <c r="D27" s="64">
        <v>266</v>
      </c>
      <c r="E27" s="7">
        <f t="shared" si="0"/>
        <v>17554</v>
      </c>
      <c r="F27" s="8"/>
      <c r="G27" s="9"/>
      <c r="H27" s="66"/>
      <c r="I27" s="10">
        <f t="shared" si="1"/>
        <v>201</v>
      </c>
    </row>
    <row r="28" spans="1:9">
      <c r="A28" s="16" t="s">
        <v>30</v>
      </c>
      <c r="B28" s="17">
        <v>42172</v>
      </c>
      <c r="C28" s="6"/>
      <c r="D28" s="64">
        <v>1567</v>
      </c>
      <c r="E28" s="7">
        <f t="shared" si="0"/>
        <v>15987</v>
      </c>
      <c r="F28" s="8"/>
      <c r="G28" s="9"/>
      <c r="H28" s="66"/>
      <c r="I28" s="10">
        <f t="shared" si="1"/>
        <v>201</v>
      </c>
    </row>
    <row r="29" spans="1:9">
      <c r="A29" s="16" t="s">
        <v>31</v>
      </c>
      <c r="B29" s="17">
        <v>42173</v>
      </c>
      <c r="C29" s="6"/>
      <c r="D29" s="64">
        <v>2203</v>
      </c>
      <c r="E29" s="7">
        <f t="shared" si="0"/>
        <v>13784</v>
      </c>
      <c r="F29" s="8"/>
      <c r="G29" s="9"/>
      <c r="H29" s="66"/>
      <c r="I29" s="10">
        <f t="shared" si="1"/>
        <v>201</v>
      </c>
    </row>
    <row r="30" spans="1:9">
      <c r="A30" s="16" t="s">
        <v>32</v>
      </c>
      <c r="B30" s="17">
        <v>42173</v>
      </c>
      <c r="C30" s="6"/>
      <c r="D30" s="64">
        <v>57</v>
      </c>
      <c r="E30" s="7">
        <f t="shared" si="0"/>
        <v>13727</v>
      </c>
      <c r="F30" s="8"/>
      <c r="G30" s="9"/>
      <c r="H30" s="66"/>
      <c r="I30" s="10">
        <f t="shared" si="1"/>
        <v>201</v>
      </c>
    </row>
    <row r="31" spans="1:9">
      <c r="A31" s="16" t="s">
        <v>33</v>
      </c>
      <c r="B31" s="17">
        <v>42173</v>
      </c>
      <c r="C31" s="6"/>
      <c r="D31" s="64">
        <v>721</v>
      </c>
      <c r="E31" s="7">
        <f t="shared" si="0"/>
        <v>13006</v>
      </c>
      <c r="F31" s="8"/>
      <c r="G31" s="9"/>
      <c r="H31" s="66"/>
      <c r="I31" s="10">
        <f t="shared" si="1"/>
        <v>201</v>
      </c>
    </row>
    <row r="32" spans="1:9">
      <c r="A32" s="16" t="s">
        <v>34</v>
      </c>
      <c r="B32" s="17">
        <v>42174</v>
      </c>
      <c r="C32" s="6"/>
      <c r="D32" s="64">
        <v>455</v>
      </c>
      <c r="E32" s="7">
        <f t="shared" si="0"/>
        <v>12551</v>
      </c>
      <c r="F32" s="8"/>
      <c r="G32" s="9"/>
      <c r="H32" s="66"/>
      <c r="I32" s="10">
        <f t="shared" si="1"/>
        <v>201</v>
      </c>
    </row>
    <row r="33" spans="1:9">
      <c r="A33" s="16" t="s">
        <v>35</v>
      </c>
      <c r="B33" s="17">
        <v>42174</v>
      </c>
      <c r="C33" s="6"/>
      <c r="D33" s="64">
        <v>88</v>
      </c>
      <c r="E33" s="7">
        <f t="shared" si="0"/>
        <v>12463</v>
      </c>
      <c r="F33" s="8"/>
      <c r="G33" s="9"/>
      <c r="H33" s="66"/>
      <c r="I33" s="10">
        <f t="shared" si="1"/>
        <v>201</v>
      </c>
    </row>
    <row r="34" spans="1:9">
      <c r="A34" s="16" t="s">
        <v>36</v>
      </c>
      <c r="B34" s="17">
        <v>42174</v>
      </c>
      <c r="C34" s="6"/>
      <c r="D34" s="64">
        <v>534</v>
      </c>
      <c r="E34" s="7">
        <f t="shared" si="0"/>
        <v>11929</v>
      </c>
      <c r="F34" s="8"/>
      <c r="G34" s="9"/>
      <c r="H34" s="66"/>
      <c r="I34" s="10">
        <f t="shared" si="1"/>
        <v>201</v>
      </c>
    </row>
    <row r="35" spans="1:9">
      <c r="A35" s="16" t="s">
        <v>37</v>
      </c>
      <c r="B35" s="17">
        <v>42174</v>
      </c>
      <c r="C35" s="6"/>
      <c r="D35" s="64">
        <v>519</v>
      </c>
      <c r="E35" s="7">
        <f t="shared" si="0"/>
        <v>11410</v>
      </c>
      <c r="F35" s="8"/>
      <c r="G35" s="9"/>
      <c r="H35" s="66"/>
      <c r="I35" s="10">
        <f t="shared" si="1"/>
        <v>201</v>
      </c>
    </row>
    <row r="36" spans="1:9">
      <c r="A36" s="16" t="s">
        <v>38</v>
      </c>
      <c r="B36" s="17">
        <v>42174</v>
      </c>
      <c r="C36" s="6">
        <v>9000</v>
      </c>
      <c r="D36" s="64"/>
      <c r="E36" s="7">
        <f t="shared" si="0"/>
        <v>20410</v>
      </c>
      <c r="F36" s="8"/>
      <c r="G36" s="9"/>
      <c r="H36" s="66"/>
      <c r="I36" s="10">
        <f t="shared" si="1"/>
        <v>201</v>
      </c>
    </row>
    <row r="37" spans="1:9">
      <c r="A37" s="21" t="s">
        <v>39</v>
      </c>
      <c r="B37" s="22">
        <v>42186</v>
      </c>
      <c r="C37" s="6"/>
      <c r="D37" s="64">
        <v>210</v>
      </c>
      <c r="E37" s="7">
        <f t="shared" si="0"/>
        <v>20200</v>
      </c>
      <c r="F37" s="8"/>
      <c r="G37" s="9"/>
      <c r="H37" s="66"/>
      <c r="I37" s="10">
        <f t="shared" si="1"/>
        <v>201</v>
      </c>
    </row>
    <row r="38" spans="1:9">
      <c r="A38" s="21" t="s">
        <v>45</v>
      </c>
      <c r="B38" s="22">
        <v>42195</v>
      </c>
      <c r="C38" s="6"/>
      <c r="D38" s="64">
        <v>315</v>
      </c>
      <c r="E38" s="7">
        <f t="shared" si="0"/>
        <v>19885</v>
      </c>
      <c r="F38" s="8"/>
      <c r="G38" s="9"/>
      <c r="H38" s="66"/>
      <c r="I38" s="10">
        <f t="shared" si="1"/>
        <v>201</v>
      </c>
    </row>
    <row r="39" spans="1:9">
      <c r="A39" s="21" t="s">
        <v>40</v>
      </c>
      <c r="B39" s="22">
        <v>42203</v>
      </c>
      <c r="C39" s="6"/>
      <c r="D39" s="64">
        <v>11375</v>
      </c>
      <c r="E39" s="7">
        <f t="shared" si="0"/>
        <v>8510</v>
      </c>
      <c r="F39" s="8"/>
      <c r="G39" s="9"/>
      <c r="H39" s="66"/>
      <c r="I39" s="10">
        <f t="shared" si="1"/>
        <v>201</v>
      </c>
    </row>
    <row r="40" spans="1:9">
      <c r="A40" s="21" t="s">
        <v>41</v>
      </c>
      <c r="B40" s="22">
        <v>42203</v>
      </c>
      <c r="C40" s="6">
        <v>12240</v>
      </c>
      <c r="D40" s="64"/>
      <c r="E40" s="7">
        <f t="shared" si="0"/>
        <v>20750</v>
      </c>
      <c r="F40" s="8"/>
      <c r="G40" s="9"/>
      <c r="H40" s="66"/>
      <c r="I40" s="10">
        <f t="shared" si="1"/>
        <v>201</v>
      </c>
    </row>
    <row r="41" spans="1:9">
      <c r="A41" s="21" t="s">
        <v>42</v>
      </c>
      <c r="B41" s="22">
        <v>42203</v>
      </c>
      <c r="C41" s="6"/>
      <c r="D41" s="64"/>
      <c r="E41" s="7">
        <f t="shared" si="0"/>
        <v>20750</v>
      </c>
      <c r="F41" s="8"/>
      <c r="G41" s="9">
        <v>405</v>
      </c>
      <c r="H41" s="66"/>
      <c r="I41" s="10">
        <f t="shared" si="1"/>
        <v>606</v>
      </c>
    </row>
    <row r="42" spans="1:9">
      <c r="A42" s="18" t="s">
        <v>43</v>
      </c>
      <c r="B42" s="23">
        <v>42278</v>
      </c>
      <c r="C42" s="6"/>
      <c r="D42" s="64">
        <v>277</v>
      </c>
      <c r="E42" s="7">
        <f t="shared" si="0"/>
        <v>20473</v>
      </c>
      <c r="F42" s="8"/>
      <c r="G42" s="9"/>
      <c r="H42" s="66"/>
      <c r="I42" s="10">
        <f t="shared" si="1"/>
        <v>606</v>
      </c>
    </row>
    <row r="43" spans="1:9">
      <c r="A43" s="18" t="s">
        <v>44</v>
      </c>
      <c r="B43" s="23">
        <v>42280</v>
      </c>
      <c r="C43" s="6"/>
      <c r="D43" s="64">
        <v>339</v>
      </c>
      <c r="E43" s="7">
        <f t="shared" si="0"/>
        <v>20134</v>
      </c>
      <c r="F43" s="8"/>
      <c r="G43" s="9"/>
      <c r="H43" s="66"/>
      <c r="I43" s="10">
        <f t="shared" si="1"/>
        <v>606</v>
      </c>
    </row>
    <row r="44" spans="1:9">
      <c r="A44" s="18" t="s">
        <v>45</v>
      </c>
      <c r="B44" s="23">
        <v>42279</v>
      </c>
      <c r="C44" s="6"/>
      <c r="D44" s="64">
        <v>430</v>
      </c>
      <c r="E44" s="7">
        <f t="shared" si="0"/>
        <v>19704</v>
      </c>
      <c r="F44" s="8"/>
      <c r="G44" s="9"/>
      <c r="H44" s="66"/>
      <c r="I44" s="10">
        <f t="shared" si="1"/>
        <v>606</v>
      </c>
    </row>
    <row r="45" spans="1:9">
      <c r="A45" s="18" t="s">
        <v>46</v>
      </c>
      <c r="B45" s="23">
        <v>42279</v>
      </c>
      <c r="C45" s="6"/>
      <c r="D45" s="64">
        <v>300</v>
      </c>
      <c r="E45" s="7">
        <f t="shared" si="0"/>
        <v>19404</v>
      </c>
      <c r="F45" s="8"/>
      <c r="G45" s="9"/>
      <c r="H45" s="66"/>
      <c r="I45" s="10">
        <f t="shared" si="1"/>
        <v>606</v>
      </c>
    </row>
    <row r="46" spans="1:9">
      <c r="A46" s="18" t="s">
        <v>47</v>
      </c>
      <c r="B46" s="23">
        <v>42281</v>
      </c>
      <c r="C46" s="6">
        <v>3160</v>
      </c>
      <c r="D46" s="64"/>
      <c r="E46" s="7">
        <f t="shared" si="0"/>
        <v>22564</v>
      </c>
      <c r="F46" s="8"/>
      <c r="G46" s="9"/>
      <c r="H46" s="66"/>
      <c r="I46" s="10">
        <f t="shared" si="1"/>
        <v>606</v>
      </c>
    </row>
    <row r="47" spans="1:9">
      <c r="A47" s="19" t="s">
        <v>189</v>
      </c>
      <c r="B47" s="20">
        <v>42320</v>
      </c>
      <c r="C47" s="6"/>
      <c r="D47" s="64">
        <v>1275</v>
      </c>
      <c r="E47" s="7">
        <f t="shared" si="0"/>
        <v>21289</v>
      </c>
      <c r="G47" s="9"/>
      <c r="H47" s="66"/>
      <c r="I47" s="10">
        <f t="shared" ref="I47:I58" si="2">I46+G47-H47</f>
        <v>606</v>
      </c>
    </row>
    <row r="48" spans="1:9">
      <c r="A48" s="57" t="s">
        <v>190</v>
      </c>
      <c r="B48" s="20">
        <v>42332</v>
      </c>
      <c r="C48" s="6"/>
      <c r="D48" s="64">
        <v>679</v>
      </c>
      <c r="E48" s="7">
        <f t="shared" si="0"/>
        <v>20610</v>
      </c>
      <c r="G48" s="9"/>
      <c r="H48" s="66"/>
      <c r="I48" s="10">
        <f t="shared" si="2"/>
        <v>606</v>
      </c>
    </row>
    <row r="49" spans="1:9">
      <c r="A49" s="57" t="s">
        <v>191</v>
      </c>
      <c r="B49" s="20">
        <v>42332</v>
      </c>
      <c r="C49" s="6"/>
      <c r="D49" s="64">
        <v>173</v>
      </c>
      <c r="E49" s="7">
        <f t="shared" si="0"/>
        <v>20437</v>
      </c>
      <c r="G49" s="9"/>
      <c r="H49" s="66"/>
      <c r="I49" s="10">
        <f t="shared" si="2"/>
        <v>606</v>
      </c>
    </row>
    <row r="50" spans="1:9">
      <c r="A50" s="57" t="s">
        <v>192</v>
      </c>
      <c r="B50" s="20">
        <v>42335</v>
      </c>
      <c r="C50" s="6"/>
      <c r="D50" s="64">
        <v>1696</v>
      </c>
      <c r="E50" s="7">
        <f t="shared" si="0"/>
        <v>18741</v>
      </c>
      <c r="G50" s="9"/>
      <c r="H50" s="66"/>
      <c r="I50" s="10">
        <f t="shared" si="2"/>
        <v>606</v>
      </c>
    </row>
    <row r="51" spans="1:9">
      <c r="A51" s="43" t="s">
        <v>193</v>
      </c>
      <c r="B51" s="44">
        <v>42340</v>
      </c>
      <c r="C51" s="6"/>
      <c r="D51" s="64">
        <v>420</v>
      </c>
      <c r="E51" s="7">
        <f t="shared" si="0"/>
        <v>18321</v>
      </c>
      <c r="G51" s="9"/>
      <c r="H51" s="66"/>
      <c r="I51" s="10">
        <f t="shared" si="2"/>
        <v>606</v>
      </c>
    </row>
    <row r="52" spans="1:9">
      <c r="A52" s="57" t="s">
        <v>196</v>
      </c>
      <c r="B52" s="20">
        <v>42341</v>
      </c>
      <c r="C52" s="6"/>
      <c r="D52" s="64">
        <v>160</v>
      </c>
      <c r="E52" s="7">
        <f t="shared" si="0"/>
        <v>18161</v>
      </c>
      <c r="G52" s="9"/>
      <c r="H52" s="66"/>
      <c r="I52" s="10">
        <f t="shared" si="2"/>
        <v>606</v>
      </c>
    </row>
    <row r="53" spans="1:9">
      <c r="A53" s="57" t="s">
        <v>192</v>
      </c>
      <c r="B53" s="20">
        <v>42342</v>
      </c>
      <c r="C53" s="6"/>
      <c r="D53" s="64">
        <v>410</v>
      </c>
      <c r="E53" s="7">
        <f t="shared" si="0"/>
        <v>17751</v>
      </c>
      <c r="G53" s="9"/>
      <c r="H53" s="66"/>
      <c r="I53" s="10">
        <f t="shared" si="2"/>
        <v>606</v>
      </c>
    </row>
    <row r="54" spans="1:9">
      <c r="A54" s="57" t="s">
        <v>197</v>
      </c>
      <c r="B54" s="20">
        <v>42342</v>
      </c>
      <c r="C54" s="6"/>
      <c r="D54" s="64">
        <v>201</v>
      </c>
      <c r="E54" s="7">
        <f t="shared" si="0"/>
        <v>17550</v>
      </c>
      <c r="G54" s="9"/>
      <c r="H54" s="66"/>
      <c r="I54" s="10">
        <f t="shared" si="2"/>
        <v>606</v>
      </c>
    </row>
    <row r="55" spans="1:9">
      <c r="A55" s="57" t="s">
        <v>194</v>
      </c>
      <c r="B55" s="20">
        <v>42343</v>
      </c>
      <c r="C55" s="6"/>
      <c r="D55" s="64">
        <v>100</v>
      </c>
      <c r="E55" s="7">
        <f t="shared" si="0"/>
        <v>17450</v>
      </c>
      <c r="G55" s="9"/>
      <c r="H55" s="66"/>
      <c r="I55" s="10">
        <f t="shared" si="2"/>
        <v>606</v>
      </c>
    </row>
    <row r="56" spans="1:9">
      <c r="A56" s="57" t="s">
        <v>195</v>
      </c>
      <c r="B56" s="20">
        <v>42343</v>
      </c>
      <c r="C56" s="6"/>
      <c r="D56" s="64">
        <v>697</v>
      </c>
      <c r="E56" s="7">
        <f t="shared" si="0"/>
        <v>16753</v>
      </c>
      <c r="G56" s="9"/>
      <c r="H56" s="66"/>
      <c r="I56" s="10">
        <f t="shared" si="2"/>
        <v>606</v>
      </c>
    </row>
    <row r="57" spans="1:9">
      <c r="A57" s="57" t="s">
        <v>198</v>
      </c>
      <c r="B57" s="20">
        <v>42343</v>
      </c>
      <c r="C57" s="6"/>
      <c r="D57" s="64">
        <v>14300</v>
      </c>
      <c r="E57" s="7">
        <f t="shared" si="0"/>
        <v>2453</v>
      </c>
      <c r="G57" s="9"/>
      <c r="H57" s="66"/>
      <c r="I57" s="10">
        <f t="shared" si="2"/>
        <v>606</v>
      </c>
    </row>
    <row r="58" spans="1:9">
      <c r="A58" s="57" t="s">
        <v>199</v>
      </c>
      <c r="B58" s="58">
        <v>42343</v>
      </c>
      <c r="C58" s="59"/>
      <c r="D58" s="65"/>
      <c r="E58" s="60">
        <f t="shared" si="0"/>
        <v>2453</v>
      </c>
      <c r="G58" s="9"/>
      <c r="H58" s="66"/>
      <c r="I58" s="10">
        <f t="shared" si="2"/>
        <v>606</v>
      </c>
    </row>
    <row r="59" spans="1:9">
      <c r="A59" s="61" t="s">
        <v>200</v>
      </c>
      <c r="B59" s="62">
        <v>42369</v>
      </c>
      <c r="C59" s="6">
        <f>27.025*I58</f>
        <v>16377.15</v>
      </c>
      <c r="D59" s="64"/>
      <c r="E59" s="7">
        <f t="shared" si="0"/>
        <v>18830.150000000001</v>
      </c>
    </row>
  </sheetData>
  <mergeCells count="3">
    <mergeCell ref="C2:E2"/>
    <mergeCell ref="G2:I2"/>
    <mergeCell ref="A1:I1"/>
  </mergeCells>
  <pageMargins left="0.25" right="0.25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workbookViewId="0">
      <pane ySplit="690" topLeftCell="A70" activePane="bottomLeft"/>
      <selection activeCell="C303" sqref="C303"/>
      <selection pane="bottomLeft" activeCell="L12" sqref="L12"/>
    </sheetView>
  </sheetViews>
  <sheetFormatPr defaultRowHeight="15"/>
  <cols>
    <col min="1" max="1" width="3.28515625" customWidth="1"/>
    <col min="2" max="2" width="8.42578125" customWidth="1"/>
    <col min="3" max="3" width="27" customWidth="1"/>
    <col min="4" max="7" width="9.7109375" style="25" customWidth="1"/>
    <col min="8" max="8" width="11.140625" style="25" customWidth="1"/>
    <col min="9" max="9" width="11.140625" style="26" customWidth="1"/>
  </cols>
  <sheetData>
    <row r="1" spans="1:9" ht="23.25">
      <c r="A1" s="55" t="s">
        <v>187</v>
      </c>
      <c r="B1" s="55"/>
      <c r="C1" s="55"/>
      <c r="D1" s="55"/>
      <c r="E1" s="55"/>
      <c r="F1" s="55"/>
      <c r="G1" s="55"/>
      <c r="H1" s="55"/>
      <c r="I1" s="55"/>
    </row>
    <row r="2" spans="1:9" ht="15" customHeight="1">
      <c r="A2" s="24" t="s">
        <v>48</v>
      </c>
      <c r="B2" s="3" t="s">
        <v>49</v>
      </c>
      <c r="C2" s="3" t="s">
        <v>50</v>
      </c>
      <c r="D2" s="31" t="s">
        <v>51</v>
      </c>
      <c r="E2" s="33" t="s">
        <v>69</v>
      </c>
      <c r="F2" s="31" t="s">
        <v>52</v>
      </c>
      <c r="G2" s="36" t="s">
        <v>70</v>
      </c>
      <c r="H2" s="67" t="s">
        <v>12</v>
      </c>
      <c r="I2" s="38" t="s">
        <v>53</v>
      </c>
    </row>
    <row r="3" spans="1:9" ht="21" customHeight="1">
      <c r="A3" s="3">
        <v>1</v>
      </c>
      <c r="B3" s="3"/>
      <c r="C3" s="3" t="s">
        <v>54</v>
      </c>
      <c r="D3" s="32"/>
      <c r="E3" s="34"/>
      <c r="F3" s="32"/>
      <c r="G3" s="37"/>
      <c r="H3" s="68"/>
      <c r="I3" s="39">
        <v>66498.720000000001</v>
      </c>
    </row>
    <row r="4" spans="1:9" ht="21" customHeight="1">
      <c r="A4" s="3">
        <v>1</v>
      </c>
      <c r="B4" s="3" t="s">
        <v>55</v>
      </c>
      <c r="C4" s="27" t="s">
        <v>56</v>
      </c>
      <c r="D4" s="32"/>
      <c r="E4" s="34"/>
      <c r="F4" s="32"/>
      <c r="G4" s="37"/>
      <c r="H4" s="68">
        <v>2600</v>
      </c>
      <c r="I4" s="38">
        <f>I3+D4+E4+F4+G4-H4</f>
        <v>63898.720000000001</v>
      </c>
    </row>
    <row r="5" spans="1:9" ht="21" customHeight="1">
      <c r="A5" s="3">
        <v>1</v>
      </c>
      <c r="B5" s="3" t="s">
        <v>55</v>
      </c>
      <c r="C5" s="3" t="s">
        <v>57</v>
      </c>
      <c r="D5" s="32"/>
      <c r="E5" s="34"/>
      <c r="F5" s="32"/>
      <c r="G5" s="37"/>
      <c r="H5" s="68">
        <v>20</v>
      </c>
      <c r="I5" s="38">
        <f t="shared" ref="I5:I68" si="0">I4+D5+E5+F5+G5-H5</f>
        <v>63878.720000000001</v>
      </c>
    </row>
    <row r="6" spans="1:9" ht="21" customHeight="1">
      <c r="A6" s="3">
        <v>1</v>
      </c>
      <c r="B6" s="3" t="s">
        <v>58</v>
      </c>
      <c r="C6" s="3" t="s">
        <v>59</v>
      </c>
      <c r="D6" s="32">
        <v>700</v>
      </c>
      <c r="E6" s="34"/>
      <c r="F6" s="32"/>
      <c r="G6" s="37"/>
      <c r="H6" s="68"/>
      <c r="I6" s="38">
        <f t="shared" si="0"/>
        <v>64578.720000000001</v>
      </c>
    </row>
    <row r="7" spans="1:9" ht="21" customHeight="1">
      <c r="A7" s="3">
        <v>1</v>
      </c>
      <c r="B7" s="3" t="s">
        <v>58</v>
      </c>
      <c r="C7" s="27" t="s">
        <v>56</v>
      </c>
      <c r="D7" s="32"/>
      <c r="E7" s="34"/>
      <c r="F7" s="32"/>
      <c r="G7" s="37"/>
      <c r="H7" s="68">
        <v>400</v>
      </c>
      <c r="I7" s="38">
        <f t="shared" si="0"/>
        <v>64178.720000000001</v>
      </c>
    </row>
    <row r="8" spans="1:9" ht="21" customHeight="1">
      <c r="A8" s="3">
        <v>1</v>
      </c>
      <c r="B8" s="3" t="s">
        <v>60</v>
      </c>
      <c r="C8" s="3" t="s">
        <v>61</v>
      </c>
      <c r="D8" s="32">
        <v>300</v>
      </c>
      <c r="E8" s="34"/>
      <c r="F8" s="32"/>
      <c r="G8" s="37"/>
      <c r="H8" s="68"/>
      <c r="I8" s="38">
        <f t="shared" si="0"/>
        <v>64478.720000000001</v>
      </c>
    </row>
    <row r="9" spans="1:9" ht="21" customHeight="1">
      <c r="A9" s="3">
        <v>1</v>
      </c>
      <c r="B9" s="3" t="s">
        <v>60</v>
      </c>
      <c r="C9" s="3" t="s">
        <v>62</v>
      </c>
      <c r="D9" s="32">
        <v>900</v>
      </c>
      <c r="E9" s="34"/>
      <c r="F9" s="32"/>
      <c r="G9" s="37"/>
      <c r="H9" s="68"/>
      <c r="I9" s="38">
        <f t="shared" si="0"/>
        <v>65378.720000000001</v>
      </c>
    </row>
    <row r="10" spans="1:9" ht="21" customHeight="1">
      <c r="A10" s="3">
        <v>1</v>
      </c>
      <c r="B10" s="3" t="s">
        <v>60</v>
      </c>
      <c r="C10" s="3" t="s">
        <v>62</v>
      </c>
      <c r="D10" s="32">
        <v>700</v>
      </c>
      <c r="E10" s="34"/>
      <c r="F10" s="32"/>
      <c r="G10" s="37"/>
      <c r="H10" s="68"/>
      <c r="I10" s="38">
        <f t="shared" si="0"/>
        <v>66078.720000000001</v>
      </c>
    </row>
    <row r="11" spans="1:9" ht="21" customHeight="1">
      <c r="A11" s="3">
        <v>1</v>
      </c>
      <c r="B11" s="3" t="s">
        <v>63</v>
      </c>
      <c r="C11" s="3" t="s">
        <v>1</v>
      </c>
      <c r="D11" s="32">
        <v>400</v>
      </c>
      <c r="E11" s="34"/>
      <c r="F11" s="32"/>
      <c r="G11" s="37"/>
      <c r="H11" s="68"/>
      <c r="I11" s="38">
        <f t="shared" si="0"/>
        <v>66478.720000000001</v>
      </c>
    </row>
    <row r="12" spans="1:9" ht="21" customHeight="1">
      <c r="A12" s="3">
        <v>1</v>
      </c>
      <c r="B12" s="3" t="s">
        <v>64</v>
      </c>
      <c r="C12" s="3" t="s">
        <v>65</v>
      </c>
      <c r="D12" s="32"/>
      <c r="E12" s="34"/>
      <c r="F12" s="35"/>
      <c r="G12" s="37">
        <v>0.46</v>
      </c>
      <c r="H12" s="68"/>
      <c r="I12" s="38">
        <f t="shared" si="0"/>
        <v>66479.180000000008</v>
      </c>
    </row>
    <row r="13" spans="1:9" ht="21" customHeight="1">
      <c r="A13" s="3">
        <v>1</v>
      </c>
      <c r="B13" s="3" t="s">
        <v>64</v>
      </c>
      <c r="C13" s="3" t="s">
        <v>57</v>
      </c>
      <c r="D13" s="32"/>
      <c r="E13" s="34"/>
      <c r="F13" s="32"/>
      <c r="G13" s="37"/>
      <c r="H13" s="68">
        <v>31</v>
      </c>
      <c r="I13" s="39">
        <f t="shared" si="0"/>
        <v>66448.180000000008</v>
      </c>
    </row>
    <row r="14" spans="1:9" ht="21" customHeight="1">
      <c r="A14" s="3">
        <v>2</v>
      </c>
      <c r="B14" s="3" t="s">
        <v>66</v>
      </c>
      <c r="C14" s="3" t="s">
        <v>2</v>
      </c>
      <c r="D14" s="32">
        <v>900</v>
      </c>
      <c r="E14" s="34"/>
      <c r="F14" s="32"/>
      <c r="G14" s="37"/>
      <c r="H14" s="68"/>
      <c r="I14" s="38">
        <f t="shared" si="0"/>
        <v>67348.180000000008</v>
      </c>
    </row>
    <row r="15" spans="1:9" ht="21" customHeight="1">
      <c r="A15" s="3">
        <v>2</v>
      </c>
      <c r="B15" s="3" t="s">
        <v>67</v>
      </c>
      <c r="C15" s="3" t="s">
        <v>68</v>
      </c>
      <c r="D15" s="32"/>
      <c r="E15" s="34">
        <v>10000</v>
      </c>
      <c r="F15" s="32"/>
      <c r="G15" s="37"/>
      <c r="H15" s="68"/>
      <c r="I15" s="38">
        <f t="shared" si="0"/>
        <v>77348.180000000008</v>
      </c>
    </row>
    <row r="16" spans="1:9" ht="21" customHeight="1">
      <c r="A16" s="3">
        <v>2</v>
      </c>
      <c r="B16" s="3" t="s">
        <v>71</v>
      </c>
      <c r="C16" s="3" t="s">
        <v>72</v>
      </c>
      <c r="D16" s="32">
        <v>700</v>
      </c>
      <c r="E16" s="34"/>
      <c r="F16" s="32"/>
      <c r="G16" s="37"/>
      <c r="H16" s="68"/>
      <c r="I16" s="38">
        <f t="shared" si="0"/>
        <v>78048.180000000008</v>
      </c>
    </row>
    <row r="17" spans="1:9" ht="21" customHeight="1">
      <c r="A17" s="3">
        <v>2</v>
      </c>
      <c r="B17" s="3" t="s">
        <v>73</v>
      </c>
      <c r="C17" s="3" t="s">
        <v>65</v>
      </c>
      <c r="D17" s="32"/>
      <c r="E17" s="34"/>
      <c r="F17" s="32"/>
      <c r="G17" s="37">
        <v>0.43</v>
      </c>
      <c r="H17" s="68"/>
      <c r="I17" s="38">
        <f t="shared" si="0"/>
        <v>78048.61</v>
      </c>
    </row>
    <row r="18" spans="1:9" ht="21" customHeight="1">
      <c r="A18" s="3">
        <v>2</v>
      </c>
      <c r="B18" s="3" t="s">
        <v>73</v>
      </c>
      <c r="C18" s="3" t="s">
        <v>57</v>
      </c>
      <c r="D18" s="32"/>
      <c r="E18" s="34"/>
      <c r="F18" s="32"/>
      <c r="G18" s="37"/>
      <c r="H18" s="68">
        <v>30</v>
      </c>
      <c r="I18" s="39">
        <f t="shared" si="0"/>
        <v>78018.61</v>
      </c>
    </row>
    <row r="19" spans="1:9" ht="21" customHeight="1">
      <c r="A19" s="3">
        <v>3</v>
      </c>
      <c r="B19" s="3" t="s">
        <v>74</v>
      </c>
      <c r="C19" s="3" t="s">
        <v>75</v>
      </c>
      <c r="D19" s="32">
        <v>900</v>
      </c>
      <c r="E19" s="34"/>
      <c r="F19" s="32"/>
      <c r="G19" s="37"/>
      <c r="H19" s="68"/>
      <c r="I19" s="38">
        <f t="shared" si="0"/>
        <v>78918.61</v>
      </c>
    </row>
    <row r="20" spans="1:9" ht="21" customHeight="1">
      <c r="A20" s="3">
        <v>3</v>
      </c>
      <c r="B20" s="3" t="s">
        <v>76</v>
      </c>
      <c r="C20" s="27" t="s">
        <v>77</v>
      </c>
      <c r="D20" s="32"/>
      <c r="E20" s="34"/>
      <c r="F20" s="32"/>
      <c r="G20" s="37"/>
      <c r="H20" s="68">
        <v>500</v>
      </c>
      <c r="I20" s="38">
        <f t="shared" si="0"/>
        <v>78418.61</v>
      </c>
    </row>
    <row r="21" spans="1:9" ht="21" customHeight="1">
      <c r="A21" s="3">
        <v>3</v>
      </c>
      <c r="B21" s="3" t="s">
        <v>78</v>
      </c>
      <c r="C21" s="3" t="s">
        <v>79</v>
      </c>
      <c r="D21" s="32">
        <v>700</v>
      </c>
      <c r="E21" s="34"/>
      <c r="F21" s="32"/>
      <c r="G21" s="37"/>
      <c r="H21" s="68"/>
      <c r="I21" s="38">
        <f t="shared" si="0"/>
        <v>79118.61</v>
      </c>
    </row>
    <row r="22" spans="1:9" ht="21" customHeight="1">
      <c r="A22" s="3">
        <v>3</v>
      </c>
      <c r="B22" s="3" t="s">
        <v>80</v>
      </c>
      <c r="C22" s="3" t="s">
        <v>57</v>
      </c>
      <c r="D22" s="32"/>
      <c r="E22" s="34"/>
      <c r="F22" s="32"/>
      <c r="G22" s="37"/>
      <c r="H22" s="68">
        <v>12</v>
      </c>
      <c r="I22" s="38">
        <f t="shared" si="0"/>
        <v>79106.61</v>
      </c>
    </row>
    <row r="23" spans="1:9" ht="21" customHeight="1">
      <c r="A23" s="3">
        <v>3</v>
      </c>
      <c r="B23" s="3" t="s">
        <v>81</v>
      </c>
      <c r="C23" s="3" t="s">
        <v>65</v>
      </c>
      <c r="D23" s="32"/>
      <c r="E23" s="34"/>
      <c r="F23" s="32"/>
      <c r="G23" s="37">
        <v>0.55000000000000004</v>
      </c>
      <c r="H23" s="68"/>
      <c r="I23" s="39">
        <f t="shared" si="0"/>
        <v>79107.16</v>
      </c>
    </row>
    <row r="24" spans="1:9" ht="21" customHeight="1">
      <c r="A24" s="3">
        <v>4</v>
      </c>
      <c r="B24" s="3" t="s">
        <v>82</v>
      </c>
      <c r="C24" s="3" t="s">
        <v>83</v>
      </c>
      <c r="D24" s="32">
        <v>300</v>
      </c>
      <c r="E24" s="34"/>
      <c r="F24" s="32"/>
      <c r="G24" s="37"/>
      <c r="H24" s="68"/>
      <c r="I24" s="38">
        <f t="shared" si="0"/>
        <v>79407.16</v>
      </c>
    </row>
    <row r="25" spans="1:9" ht="21" customHeight="1">
      <c r="A25" s="3">
        <v>4</v>
      </c>
      <c r="B25" s="3" t="s">
        <v>84</v>
      </c>
      <c r="C25" s="27" t="s">
        <v>85</v>
      </c>
      <c r="D25" s="32"/>
      <c r="E25" s="34"/>
      <c r="F25" s="32"/>
      <c r="G25" s="37"/>
      <c r="H25" s="68">
        <v>1400</v>
      </c>
      <c r="I25" s="38">
        <f t="shared" si="0"/>
        <v>78007.16</v>
      </c>
    </row>
    <row r="26" spans="1:9" ht="21" customHeight="1">
      <c r="A26" s="3">
        <v>4</v>
      </c>
      <c r="B26" s="3" t="s">
        <v>86</v>
      </c>
      <c r="C26" s="3" t="s">
        <v>87</v>
      </c>
      <c r="D26" s="32">
        <v>900</v>
      </c>
      <c r="E26" s="34"/>
      <c r="F26" s="32"/>
      <c r="G26" s="37"/>
      <c r="H26" s="68"/>
      <c r="I26" s="38">
        <f t="shared" si="0"/>
        <v>78907.16</v>
      </c>
    </row>
    <row r="27" spans="1:9" ht="21" customHeight="1">
      <c r="A27" s="3">
        <v>4</v>
      </c>
      <c r="B27" s="3" t="s">
        <v>86</v>
      </c>
      <c r="C27" s="3" t="s">
        <v>87</v>
      </c>
      <c r="D27" s="32">
        <v>700</v>
      </c>
      <c r="E27" s="34"/>
      <c r="F27" s="32"/>
      <c r="G27" s="37"/>
      <c r="H27" s="68"/>
      <c r="I27" s="38">
        <f t="shared" si="0"/>
        <v>79607.16</v>
      </c>
    </row>
    <row r="28" spans="1:9" ht="21" customHeight="1">
      <c r="A28" s="3">
        <v>4</v>
      </c>
      <c r="B28" s="3" t="s">
        <v>88</v>
      </c>
      <c r="C28" s="27" t="s">
        <v>89</v>
      </c>
      <c r="D28" s="32"/>
      <c r="E28" s="34"/>
      <c r="F28" s="32"/>
      <c r="G28" s="37"/>
      <c r="H28" s="68">
        <v>300</v>
      </c>
      <c r="I28" s="38">
        <f t="shared" si="0"/>
        <v>79307.16</v>
      </c>
    </row>
    <row r="29" spans="1:9" ht="21" customHeight="1">
      <c r="A29" s="3">
        <v>4</v>
      </c>
      <c r="B29" s="3" t="s">
        <v>90</v>
      </c>
      <c r="C29" s="3" t="s">
        <v>57</v>
      </c>
      <c r="D29" s="32"/>
      <c r="E29" s="34"/>
      <c r="F29" s="32"/>
      <c r="G29" s="37"/>
      <c r="H29" s="68">
        <v>19</v>
      </c>
      <c r="I29" s="38">
        <f t="shared" si="0"/>
        <v>79288.160000000003</v>
      </c>
    </row>
    <row r="30" spans="1:9" ht="21" customHeight="1">
      <c r="A30" s="3">
        <v>4</v>
      </c>
      <c r="B30" s="3" t="s">
        <v>91</v>
      </c>
      <c r="C30" s="3" t="s">
        <v>57</v>
      </c>
      <c r="D30" s="32"/>
      <c r="E30" s="34"/>
      <c r="F30" s="32"/>
      <c r="G30" s="37"/>
      <c r="H30" s="68">
        <v>100</v>
      </c>
      <c r="I30" s="38">
        <f t="shared" si="0"/>
        <v>79188.160000000003</v>
      </c>
    </row>
    <row r="31" spans="1:9" ht="21" customHeight="1">
      <c r="A31" s="3">
        <v>4</v>
      </c>
      <c r="B31" s="3" t="s">
        <v>92</v>
      </c>
      <c r="C31" s="3" t="s">
        <v>65</v>
      </c>
      <c r="D31" s="32"/>
      <c r="E31" s="34"/>
      <c r="F31" s="32"/>
      <c r="G31" s="37">
        <v>0.53</v>
      </c>
      <c r="H31" s="68"/>
      <c r="I31" s="39">
        <f t="shared" si="0"/>
        <v>79188.69</v>
      </c>
    </row>
    <row r="32" spans="1:9" ht="21" customHeight="1">
      <c r="A32" s="3">
        <v>5</v>
      </c>
      <c r="B32" s="3" t="s">
        <v>93</v>
      </c>
      <c r="C32" s="30" t="s">
        <v>94</v>
      </c>
      <c r="D32" s="32"/>
      <c r="E32" s="34"/>
      <c r="F32" s="32"/>
      <c r="G32" s="37"/>
      <c r="H32" s="68">
        <v>14002</v>
      </c>
      <c r="I32" s="38">
        <f t="shared" si="0"/>
        <v>65186.69</v>
      </c>
    </row>
    <row r="33" spans="1:9" ht="21" customHeight="1">
      <c r="A33" s="3">
        <v>5</v>
      </c>
      <c r="B33" s="3" t="s">
        <v>95</v>
      </c>
      <c r="C33" s="30" t="s">
        <v>183</v>
      </c>
      <c r="D33" s="32"/>
      <c r="E33" s="34"/>
      <c r="F33" s="32">
        <v>350</v>
      </c>
      <c r="G33" s="37"/>
      <c r="H33" s="68"/>
      <c r="I33" s="38">
        <f t="shared" si="0"/>
        <v>65536.69</v>
      </c>
    </row>
    <row r="34" spans="1:9" ht="21" customHeight="1">
      <c r="A34" s="3">
        <v>5</v>
      </c>
      <c r="B34" s="3" t="s">
        <v>96</v>
      </c>
      <c r="C34" s="30" t="s">
        <v>184</v>
      </c>
      <c r="D34" s="32"/>
      <c r="E34" s="34"/>
      <c r="F34" s="32">
        <v>1500</v>
      </c>
      <c r="G34" s="37"/>
      <c r="H34" s="68"/>
      <c r="I34" s="38">
        <f t="shared" si="0"/>
        <v>67036.69</v>
      </c>
    </row>
    <row r="35" spans="1:9" ht="21" customHeight="1">
      <c r="A35" s="3">
        <v>5</v>
      </c>
      <c r="B35" s="3" t="s">
        <v>97</v>
      </c>
      <c r="C35" s="27" t="s">
        <v>98</v>
      </c>
      <c r="D35" s="32"/>
      <c r="E35" s="34"/>
      <c r="F35" s="32"/>
      <c r="G35" s="37"/>
      <c r="H35" s="68">
        <v>3630</v>
      </c>
      <c r="I35" s="38">
        <f t="shared" si="0"/>
        <v>63406.69</v>
      </c>
    </row>
    <row r="36" spans="1:9" ht="21" customHeight="1">
      <c r="A36" s="3">
        <v>5</v>
      </c>
      <c r="B36" s="3" t="s">
        <v>99</v>
      </c>
      <c r="C36" s="3" t="s">
        <v>57</v>
      </c>
      <c r="D36" s="32"/>
      <c r="E36" s="34"/>
      <c r="F36" s="32"/>
      <c r="G36" s="37"/>
      <c r="H36" s="68">
        <v>16</v>
      </c>
      <c r="I36" s="38">
        <f t="shared" si="0"/>
        <v>63390.69</v>
      </c>
    </row>
    <row r="37" spans="1:9" ht="21" customHeight="1">
      <c r="A37" s="3">
        <v>5</v>
      </c>
      <c r="B37" s="3" t="s">
        <v>100</v>
      </c>
      <c r="C37" s="3" t="s">
        <v>65</v>
      </c>
      <c r="D37" s="32"/>
      <c r="E37" s="34"/>
      <c r="F37" s="32"/>
      <c r="G37" s="37">
        <v>0.47</v>
      </c>
      <c r="H37" s="68"/>
      <c r="I37" s="39">
        <f t="shared" si="0"/>
        <v>63391.16</v>
      </c>
    </row>
    <row r="38" spans="1:9" ht="21" customHeight="1">
      <c r="A38" s="3">
        <v>6</v>
      </c>
      <c r="B38" s="3" t="s">
        <v>101</v>
      </c>
      <c r="C38" s="3" t="s">
        <v>102</v>
      </c>
      <c r="D38" s="32">
        <v>900</v>
      </c>
      <c r="E38" s="34"/>
      <c r="F38" s="32"/>
      <c r="G38" s="37"/>
      <c r="H38" s="68"/>
      <c r="I38" s="38">
        <f t="shared" si="0"/>
        <v>64291.16</v>
      </c>
    </row>
    <row r="39" spans="1:9" ht="21" customHeight="1">
      <c r="A39" s="3">
        <v>6</v>
      </c>
      <c r="B39" s="3" t="s">
        <v>101</v>
      </c>
      <c r="C39" s="27" t="s">
        <v>103</v>
      </c>
      <c r="D39" s="32"/>
      <c r="E39" s="34"/>
      <c r="F39" s="32"/>
      <c r="G39" s="37"/>
      <c r="H39" s="68">
        <v>500</v>
      </c>
      <c r="I39" s="38">
        <f t="shared" si="0"/>
        <v>63791.16</v>
      </c>
    </row>
    <row r="40" spans="1:9" ht="21" customHeight="1">
      <c r="A40" s="3">
        <v>6</v>
      </c>
      <c r="B40" s="3" t="s">
        <v>104</v>
      </c>
      <c r="C40" s="3" t="s">
        <v>105</v>
      </c>
      <c r="D40" s="32"/>
      <c r="E40" s="34"/>
      <c r="F40" s="32">
        <v>8000</v>
      </c>
      <c r="G40" s="37"/>
      <c r="H40" s="68"/>
      <c r="I40" s="38">
        <f t="shared" si="0"/>
        <v>71791.16</v>
      </c>
    </row>
    <row r="41" spans="1:9" ht="21" customHeight="1">
      <c r="A41" s="3">
        <v>6</v>
      </c>
      <c r="B41" s="3" t="s">
        <v>106</v>
      </c>
      <c r="C41" s="3" t="s">
        <v>57</v>
      </c>
      <c r="D41" s="32"/>
      <c r="E41" s="34"/>
      <c r="F41" s="32"/>
      <c r="G41" s="37"/>
      <c r="H41" s="68">
        <v>12</v>
      </c>
      <c r="I41" s="38">
        <f t="shared" si="0"/>
        <v>71779.16</v>
      </c>
    </row>
    <row r="42" spans="1:9" ht="21" customHeight="1">
      <c r="A42" s="3">
        <v>6</v>
      </c>
      <c r="B42" s="3" t="s">
        <v>107</v>
      </c>
      <c r="C42" s="3" t="s">
        <v>65</v>
      </c>
      <c r="D42" s="32"/>
      <c r="E42" s="34"/>
      <c r="F42" s="32"/>
      <c r="G42" s="37">
        <v>0.45</v>
      </c>
      <c r="H42" s="68"/>
      <c r="I42" s="39">
        <f t="shared" si="0"/>
        <v>71779.61</v>
      </c>
    </row>
    <row r="43" spans="1:9" ht="21" customHeight="1">
      <c r="A43" s="3">
        <v>7</v>
      </c>
      <c r="B43" s="3" t="s">
        <v>108</v>
      </c>
      <c r="C43" s="3" t="s">
        <v>109</v>
      </c>
      <c r="D43" s="32"/>
      <c r="E43" s="34">
        <v>5000</v>
      </c>
      <c r="F43" s="32"/>
      <c r="G43" s="37"/>
      <c r="H43" s="68"/>
      <c r="I43" s="38">
        <f t="shared" si="0"/>
        <v>76779.61</v>
      </c>
    </row>
    <row r="44" spans="1:9" ht="21" customHeight="1">
      <c r="A44" s="3">
        <v>7</v>
      </c>
      <c r="B44" s="3" t="s">
        <v>110</v>
      </c>
      <c r="C44" s="3" t="s">
        <v>111</v>
      </c>
      <c r="D44" s="32"/>
      <c r="E44" s="34"/>
      <c r="F44" s="32"/>
      <c r="G44" s="37"/>
      <c r="H44" s="68">
        <v>1912</v>
      </c>
      <c r="I44" s="38">
        <f t="shared" si="0"/>
        <v>74867.61</v>
      </c>
    </row>
    <row r="45" spans="1:9" ht="21" customHeight="1">
      <c r="A45" s="3">
        <v>7</v>
      </c>
      <c r="B45" s="3" t="s">
        <v>112</v>
      </c>
      <c r="C45" s="3" t="s">
        <v>57</v>
      </c>
      <c r="D45" s="32"/>
      <c r="E45" s="34"/>
      <c r="F45" s="32"/>
      <c r="G45" s="37"/>
      <c r="H45" s="68">
        <v>7</v>
      </c>
      <c r="I45" s="38">
        <f t="shared" si="0"/>
        <v>74860.61</v>
      </c>
    </row>
    <row r="46" spans="1:9" ht="21" customHeight="1">
      <c r="A46" s="3">
        <v>7</v>
      </c>
      <c r="B46" s="3" t="s">
        <v>113</v>
      </c>
      <c r="C46" s="3" t="s">
        <v>65</v>
      </c>
      <c r="D46" s="32"/>
      <c r="E46" s="34"/>
      <c r="F46" s="32"/>
      <c r="G46" s="37">
        <v>0.52</v>
      </c>
      <c r="H46" s="68"/>
      <c r="I46" s="39">
        <f t="shared" si="0"/>
        <v>74861.13</v>
      </c>
    </row>
    <row r="47" spans="1:9" ht="21" customHeight="1">
      <c r="A47" s="3">
        <v>8</v>
      </c>
      <c r="B47" s="3" t="s">
        <v>114</v>
      </c>
      <c r="C47" s="3" t="s">
        <v>115</v>
      </c>
      <c r="D47" s="32"/>
      <c r="E47" s="34">
        <v>8000</v>
      </c>
      <c r="F47" s="32"/>
      <c r="G47" s="37"/>
      <c r="H47" s="68"/>
      <c r="I47" s="38">
        <f t="shared" si="0"/>
        <v>82861.13</v>
      </c>
    </row>
    <row r="48" spans="1:9" ht="21" customHeight="1">
      <c r="A48" s="3">
        <v>8</v>
      </c>
      <c r="B48" s="3" t="s">
        <v>116</v>
      </c>
      <c r="C48" s="3" t="s">
        <v>57</v>
      </c>
      <c r="D48" s="32"/>
      <c r="E48" s="34"/>
      <c r="F48" s="32"/>
      <c r="G48" s="37"/>
      <c r="H48" s="68">
        <v>5</v>
      </c>
      <c r="I48" s="38">
        <f t="shared" si="0"/>
        <v>82856.13</v>
      </c>
    </row>
    <row r="49" spans="1:9" ht="21" customHeight="1">
      <c r="A49" s="3">
        <v>8</v>
      </c>
      <c r="B49" s="3" t="s">
        <v>117</v>
      </c>
      <c r="C49" s="3" t="s">
        <v>65</v>
      </c>
      <c r="D49" s="32"/>
      <c r="E49" s="34"/>
      <c r="F49" s="32"/>
      <c r="G49" s="37">
        <v>0.55000000000000004</v>
      </c>
      <c r="H49" s="68"/>
      <c r="I49" s="39">
        <f t="shared" si="0"/>
        <v>82856.680000000008</v>
      </c>
    </row>
    <row r="50" spans="1:9" ht="21" customHeight="1">
      <c r="A50" s="3">
        <v>9</v>
      </c>
      <c r="B50" s="3" t="s">
        <v>118</v>
      </c>
      <c r="C50" s="3" t="s">
        <v>119</v>
      </c>
      <c r="D50" s="32">
        <v>700</v>
      </c>
      <c r="E50" s="34"/>
      <c r="F50" s="32"/>
      <c r="G50" s="37"/>
      <c r="H50" s="68"/>
      <c r="I50" s="38">
        <f t="shared" si="0"/>
        <v>83556.680000000008</v>
      </c>
    </row>
    <row r="51" spans="1:9" ht="21" customHeight="1">
      <c r="A51" s="3">
        <v>9</v>
      </c>
      <c r="B51" s="3" t="s">
        <v>120</v>
      </c>
      <c r="C51" s="3" t="s">
        <v>57</v>
      </c>
      <c r="D51" s="32"/>
      <c r="E51" s="34"/>
      <c r="F51" s="32"/>
      <c r="G51" s="37"/>
      <c r="H51" s="68">
        <v>5</v>
      </c>
      <c r="I51" s="38">
        <f t="shared" si="0"/>
        <v>83551.680000000008</v>
      </c>
    </row>
    <row r="52" spans="1:9" ht="21" customHeight="1">
      <c r="A52" s="3">
        <v>9</v>
      </c>
      <c r="B52" s="3" t="s">
        <v>121</v>
      </c>
      <c r="C52" s="3" t="s">
        <v>122</v>
      </c>
      <c r="D52" s="32"/>
      <c r="E52" s="34"/>
      <c r="F52" s="32">
        <v>2500</v>
      </c>
      <c r="G52" s="37"/>
      <c r="H52" s="68"/>
      <c r="I52" s="38">
        <f t="shared" si="0"/>
        <v>86051.680000000008</v>
      </c>
    </row>
    <row r="53" spans="1:9" ht="21" customHeight="1">
      <c r="A53" s="3">
        <v>9</v>
      </c>
      <c r="B53" s="3" t="s">
        <v>123</v>
      </c>
      <c r="C53" s="3" t="s">
        <v>65</v>
      </c>
      <c r="D53" s="32"/>
      <c r="E53" s="34"/>
      <c r="F53" s="32"/>
      <c r="G53" s="37">
        <v>0.56000000000000005</v>
      </c>
      <c r="H53" s="68"/>
      <c r="I53" s="39">
        <f t="shared" si="0"/>
        <v>86052.24</v>
      </c>
    </row>
    <row r="54" spans="1:9" ht="21" customHeight="1">
      <c r="A54" s="3">
        <v>10</v>
      </c>
      <c r="B54" s="3" t="s">
        <v>124</v>
      </c>
      <c r="C54" s="3" t="s">
        <v>125</v>
      </c>
      <c r="D54" s="32"/>
      <c r="E54" s="34"/>
      <c r="F54" s="32">
        <v>2500</v>
      </c>
      <c r="G54" s="37"/>
      <c r="H54" s="68"/>
      <c r="I54" s="38">
        <f t="shared" si="0"/>
        <v>88552.24</v>
      </c>
    </row>
    <row r="55" spans="1:9" ht="21" customHeight="1">
      <c r="A55" s="3">
        <v>10</v>
      </c>
      <c r="B55" s="28" t="s">
        <v>126</v>
      </c>
      <c r="C55" s="3" t="s">
        <v>127</v>
      </c>
      <c r="D55" s="32">
        <v>700</v>
      </c>
      <c r="E55" s="34"/>
      <c r="F55" s="32"/>
      <c r="G55" s="37"/>
      <c r="H55" s="68"/>
      <c r="I55" s="38">
        <f t="shared" si="0"/>
        <v>89252.24</v>
      </c>
    </row>
    <row r="56" spans="1:9" ht="21" customHeight="1">
      <c r="A56" s="3">
        <v>10</v>
      </c>
      <c r="B56" s="3" t="s">
        <v>126</v>
      </c>
      <c r="C56" s="27" t="s">
        <v>128</v>
      </c>
      <c r="D56" s="32"/>
      <c r="E56" s="34"/>
      <c r="F56" s="32"/>
      <c r="G56" s="37"/>
      <c r="H56" s="68">
        <v>363</v>
      </c>
      <c r="I56" s="38">
        <f t="shared" si="0"/>
        <v>88889.24</v>
      </c>
    </row>
    <row r="57" spans="1:9" ht="21" customHeight="1">
      <c r="A57" s="3">
        <v>10</v>
      </c>
      <c r="B57" s="3" t="s">
        <v>129</v>
      </c>
      <c r="C57" s="3" t="s">
        <v>130</v>
      </c>
      <c r="D57" s="32">
        <v>700</v>
      </c>
      <c r="E57" s="34"/>
      <c r="F57" s="32"/>
      <c r="G57" s="37"/>
      <c r="H57" s="68"/>
      <c r="I57" s="38">
        <f t="shared" si="0"/>
        <v>89589.24</v>
      </c>
    </row>
    <row r="58" spans="1:9" ht="21" customHeight="1">
      <c r="A58" s="3">
        <v>10</v>
      </c>
      <c r="B58" s="3" t="s">
        <v>131</v>
      </c>
      <c r="C58" s="3" t="s">
        <v>132</v>
      </c>
      <c r="D58" s="32">
        <v>1600</v>
      </c>
      <c r="E58" s="34"/>
      <c r="F58" s="32"/>
      <c r="G58" s="37"/>
      <c r="H58" s="68"/>
      <c r="I58" s="38">
        <f t="shared" si="0"/>
        <v>91189.24</v>
      </c>
    </row>
    <row r="59" spans="1:9" ht="21" customHeight="1">
      <c r="A59" s="3">
        <v>10</v>
      </c>
      <c r="B59" s="3" t="s">
        <v>133</v>
      </c>
      <c r="C59" s="3" t="s">
        <v>134</v>
      </c>
      <c r="D59" s="32">
        <v>700</v>
      </c>
      <c r="E59" s="34"/>
      <c r="F59" s="32"/>
      <c r="G59" s="37"/>
      <c r="H59" s="68"/>
      <c r="I59" s="38">
        <f t="shared" si="0"/>
        <v>91889.24</v>
      </c>
    </row>
    <row r="60" spans="1:9" ht="21" customHeight="1">
      <c r="A60" s="3">
        <v>10</v>
      </c>
      <c r="B60" s="3" t="s">
        <v>135</v>
      </c>
      <c r="C60" s="27" t="s">
        <v>136</v>
      </c>
      <c r="D60" s="32"/>
      <c r="E60" s="34"/>
      <c r="F60" s="32"/>
      <c r="G60" s="37"/>
      <c r="H60" s="68">
        <v>151</v>
      </c>
      <c r="I60" s="38">
        <f t="shared" si="0"/>
        <v>91738.240000000005</v>
      </c>
    </row>
    <row r="61" spans="1:9" ht="21" customHeight="1">
      <c r="A61" s="3">
        <v>10</v>
      </c>
      <c r="B61" s="3" t="s">
        <v>137</v>
      </c>
      <c r="C61" s="3" t="s">
        <v>138</v>
      </c>
      <c r="D61" s="32">
        <v>900</v>
      </c>
      <c r="E61" s="34"/>
      <c r="F61" s="32"/>
      <c r="G61" s="37"/>
      <c r="H61" s="68"/>
      <c r="I61" s="38">
        <f t="shared" si="0"/>
        <v>92638.24</v>
      </c>
    </row>
    <row r="62" spans="1:9" ht="21" customHeight="1">
      <c r="A62" s="3">
        <v>10</v>
      </c>
      <c r="B62" s="3" t="s">
        <v>137</v>
      </c>
      <c r="C62" s="3" t="s">
        <v>139</v>
      </c>
      <c r="D62" s="32">
        <v>900</v>
      </c>
      <c r="E62" s="34"/>
      <c r="F62" s="32"/>
      <c r="G62" s="37"/>
      <c r="H62" s="68"/>
      <c r="I62" s="38">
        <f t="shared" si="0"/>
        <v>93538.240000000005</v>
      </c>
    </row>
    <row r="63" spans="1:9" ht="21" customHeight="1">
      <c r="A63" s="3">
        <v>10</v>
      </c>
      <c r="B63" s="3" t="s">
        <v>137</v>
      </c>
      <c r="C63" s="3" t="s">
        <v>140</v>
      </c>
      <c r="D63" s="32">
        <v>700</v>
      </c>
      <c r="E63" s="34"/>
      <c r="F63" s="32"/>
      <c r="G63" s="37"/>
      <c r="H63" s="68"/>
      <c r="I63" s="38">
        <f t="shared" si="0"/>
        <v>94238.24</v>
      </c>
    </row>
    <row r="64" spans="1:9" ht="21" customHeight="1">
      <c r="A64" s="3">
        <v>10</v>
      </c>
      <c r="B64" s="3" t="s">
        <v>137</v>
      </c>
      <c r="C64" s="3" t="s">
        <v>141</v>
      </c>
      <c r="D64" s="32">
        <v>700</v>
      </c>
      <c r="E64" s="34"/>
      <c r="F64" s="32"/>
      <c r="G64" s="37"/>
      <c r="H64" s="68"/>
      <c r="I64" s="38">
        <f t="shared" si="0"/>
        <v>94938.240000000005</v>
      </c>
    </row>
    <row r="65" spans="1:9" ht="21" customHeight="1">
      <c r="A65" s="3">
        <v>10</v>
      </c>
      <c r="B65" s="3" t="s">
        <v>142</v>
      </c>
      <c r="C65" s="3" t="s">
        <v>65</v>
      </c>
      <c r="D65" s="32"/>
      <c r="E65" s="34"/>
      <c r="F65" s="32"/>
      <c r="G65" s="37">
        <v>0.63</v>
      </c>
      <c r="H65" s="68"/>
      <c r="I65" s="38">
        <f t="shared" si="0"/>
        <v>94938.87000000001</v>
      </c>
    </row>
    <row r="66" spans="1:9" ht="21" customHeight="1">
      <c r="A66" s="3">
        <v>10</v>
      </c>
      <c r="B66" s="3" t="s">
        <v>142</v>
      </c>
      <c r="C66" s="3" t="s">
        <v>57</v>
      </c>
      <c r="D66" s="32"/>
      <c r="E66" s="34"/>
      <c r="F66" s="32"/>
      <c r="G66" s="37"/>
      <c r="H66" s="68">
        <v>54</v>
      </c>
      <c r="I66" s="39">
        <f t="shared" si="0"/>
        <v>94884.87000000001</v>
      </c>
    </row>
    <row r="67" spans="1:9" ht="21" customHeight="1">
      <c r="A67" s="3">
        <v>11</v>
      </c>
      <c r="B67" s="3" t="s">
        <v>143</v>
      </c>
      <c r="C67" s="3" t="s">
        <v>144</v>
      </c>
      <c r="D67" s="32">
        <v>700</v>
      </c>
      <c r="E67" s="34"/>
      <c r="F67" s="32"/>
      <c r="G67" s="37"/>
      <c r="H67" s="68"/>
      <c r="I67" s="38">
        <f t="shared" si="0"/>
        <v>95584.87000000001</v>
      </c>
    </row>
    <row r="68" spans="1:9" ht="21" customHeight="1">
      <c r="A68" s="3">
        <v>11</v>
      </c>
      <c r="B68" s="3" t="s">
        <v>145</v>
      </c>
      <c r="C68" s="3" t="s">
        <v>146</v>
      </c>
      <c r="D68" s="32">
        <v>700</v>
      </c>
      <c r="E68" s="34"/>
      <c r="F68" s="32"/>
      <c r="G68" s="37"/>
      <c r="H68" s="68"/>
      <c r="I68" s="38">
        <f t="shared" si="0"/>
        <v>96284.87000000001</v>
      </c>
    </row>
    <row r="69" spans="1:9" ht="21" customHeight="1">
      <c r="A69" s="3">
        <v>11</v>
      </c>
      <c r="B69" s="3" t="s">
        <v>145</v>
      </c>
      <c r="C69" s="3" t="s">
        <v>147</v>
      </c>
      <c r="D69" s="32">
        <v>900</v>
      </c>
      <c r="E69" s="34"/>
      <c r="F69" s="32"/>
      <c r="G69" s="37"/>
      <c r="H69" s="68"/>
      <c r="I69" s="38">
        <f t="shared" ref="I69:I80" si="1">I68+D69+E69+F69+G69-H69</f>
        <v>97184.87000000001</v>
      </c>
    </row>
    <row r="70" spans="1:9" ht="21" customHeight="1">
      <c r="A70" s="3">
        <v>11</v>
      </c>
      <c r="B70" s="3" t="s">
        <v>145</v>
      </c>
      <c r="C70" s="3" t="s">
        <v>150</v>
      </c>
      <c r="D70" s="32">
        <v>700</v>
      </c>
      <c r="E70" s="34"/>
      <c r="F70" s="32"/>
      <c r="G70" s="37"/>
      <c r="H70" s="68"/>
      <c r="I70" s="38">
        <f t="shared" si="1"/>
        <v>97884.87000000001</v>
      </c>
    </row>
    <row r="71" spans="1:9" ht="21" customHeight="1">
      <c r="A71" s="3">
        <v>11</v>
      </c>
      <c r="B71" s="3" t="s">
        <v>148</v>
      </c>
      <c r="C71" s="3" t="s">
        <v>57</v>
      </c>
      <c r="D71" s="32"/>
      <c r="E71" s="34"/>
      <c r="F71" s="32"/>
      <c r="G71" s="37"/>
      <c r="H71" s="68">
        <v>20</v>
      </c>
      <c r="I71" s="38">
        <f t="shared" si="1"/>
        <v>97864.87000000001</v>
      </c>
    </row>
    <row r="72" spans="1:9" ht="21" customHeight="1">
      <c r="A72" s="3">
        <v>11</v>
      </c>
      <c r="B72" s="3" t="s">
        <v>149</v>
      </c>
      <c r="C72" s="3" t="s">
        <v>65</v>
      </c>
      <c r="D72" s="32"/>
      <c r="E72" s="34"/>
      <c r="F72" s="32"/>
      <c r="G72" s="37">
        <v>0.65</v>
      </c>
      <c r="H72" s="68"/>
      <c r="I72" s="38">
        <f t="shared" si="1"/>
        <v>97865.52</v>
      </c>
    </row>
    <row r="73" spans="1:9" ht="21" customHeight="1">
      <c r="A73" s="3">
        <v>11</v>
      </c>
      <c r="B73" s="3" t="s">
        <v>149</v>
      </c>
      <c r="C73" s="3" t="s">
        <v>151</v>
      </c>
      <c r="D73" s="32"/>
      <c r="E73" s="34"/>
      <c r="F73" s="32">
        <v>2400</v>
      </c>
      <c r="G73" s="37"/>
      <c r="H73" s="68"/>
      <c r="I73" s="38">
        <f t="shared" si="1"/>
        <v>100265.52</v>
      </c>
    </row>
    <row r="74" spans="1:9" ht="21" customHeight="1">
      <c r="A74" s="3">
        <v>11</v>
      </c>
      <c r="B74" s="3" t="s">
        <v>149</v>
      </c>
      <c r="C74" s="3" t="s">
        <v>152</v>
      </c>
      <c r="D74" s="32">
        <v>900</v>
      </c>
      <c r="E74" s="34"/>
      <c r="F74" s="32"/>
      <c r="G74" s="37"/>
      <c r="H74" s="68"/>
      <c r="I74" s="39">
        <f t="shared" si="1"/>
        <v>101165.52</v>
      </c>
    </row>
    <row r="75" spans="1:9" ht="21" customHeight="1">
      <c r="A75" s="3">
        <v>12</v>
      </c>
      <c r="B75" s="3" t="s">
        <v>153</v>
      </c>
      <c r="C75" s="3" t="s">
        <v>154</v>
      </c>
      <c r="D75" s="32">
        <v>900</v>
      </c>
      <c r="E75" s="34"/>
      <c r="F75" s="32"/>
      <c r="G75" s="37"/>
      <c r="H75" s="68"/>
      <c r="I75" s="38">
        <f t="shared" si="1"/>
        <v>102065.52</v>
      </c>
    </row>
    <row r="76" spans="1:9" ht="21" customHeight="1">
      <c r="A76" s="3">
        <v>12</v>
      </c>
      <c r="B76" s="3" t="s">
        <v>155</v>
      </c>
      <c r="C76" s="3" t="s">
        <v>156</v>
      </c>
      <c r="D76" s="32">
        <v>700</v>
      </c>
      <c r="E76" s="34"/>
      <c r="F76" s="32"/>
      <c r="G76" s="37"/>
      <c r="H76" s="68"/>
      <c r="I76" s="38">
        <f t="shared" si="1"/>
        <v>102765.52</v>
      </c>
    </row>
    <row r="77" spans="1:9" ht="21" customHeight="1">
      <c r="A77" s="3">
        <v>12</v>
      </c>
      <c r="B77" s="3" t="s">
        <v>157</v>
      </c>
      <c r="C77" s="3" t="s">
        <v>158</v>
      </c>
      <c r="D77" s="32">
        <v>900</v>
      </c>
      <c r="E77" s="34"/>
      <c r="F77" s="32"/>
      <c r="G77" s="37"/>
      <c r="H77" s="68"/>
      <c r="I77" s="38">
        <f t="shared" si="1"/>
        <v>103665.52</v>
      </c>
    </row>
    <row r="78" spans="1:9" ht="21" customHeight="1">
      <c r="A78" s="3">
        <v>12</v>
      </c>
      <c r="B78" s="3" t="s">
        <v>159</v>
      </c>
      <c r="C78" s="3" t="s">
        <v>57</v>
      </c>
      <c r="D78" s="32"/>
      <c r="E78" s="34"/>
      <c r="F78" s="32"/>
      <c r="G78" s="37"/>
      <c r="H78" s="68">
        <v>25</v>
      </c>
      <c r="I78" s="38">
        <f t="shared" si="1"/>
        <v>103640.52</v>
      </c>
    </row>
    <row r="79" spans="1:9" ht="21" customHeight="1">
      <c r="A79" s="3">
        <v>12</v>
      </c>
      <c r="B79" s="28" t="s">
        <v>160</v>
      </c>
      <c r="C79" s="3" t="s">
        <v>0</v>
      </c>
      <c r="D79" s="32">
        <v>700</v>
      </c>
      <c r="E79" s="34"/>
      <c r="F79" s="32"/>
      <c r="G79" s="37"/>
      <c r="H79" s="68"/>
      <c r="I79" s="38">
        <f t="shared" si="1"/>
        <v>104340.52</v>
      </c>
    </row>
    <row r="80" spans="1:9" ht="21" customHeight="1">
      <c r="A80" s="3">
        <v>12</v>
      </c>
      <c r="B80" s="3" t="s">
        <v>161</v>
      </c>
      <c r="C80" s="3" t="s">
        <v>65</v>
      </c>
      <c r="D80" s="32"/>
      <c r="E80" s="34"/>
      <c r="F80" s="32"/>
      <c r="G80" s="37">
        <v>0.72</v>
      </c>
      <c r="H80" s="68"/>
      <c r="I80" s="39">
        <f t="shared" si="1"/>
        <v>104341.24</v>
      </c>
    </row>
    <row r="81" spans="3:8">
      <c r="D81" s="40">
        <f>SUM(D4:D80)</f>
        <v>23700</v>
      </c>
      <c r="E81" s="41">
        <f>SUM(E4:E80)</f>
        <v>23000</v>
      </c>
      <c r="F81" s="40">
        <f>SUM(F4:F80)</f>
        <v>17250</v>
      </c>
      <c r="G81" s="42">
        <f>SUM(G4:G80)</f>
        <v>6.52</v>
      </c>
      <c r="H81" s="69">
        <f>SUM(H4:H80)</f>
        <v>26114</v>
      </c>
    </row>
    <row r="83" spans="3:8" ht="18.75">
      <c r="C83" s="29" t="s">
        <v>162</v>
      </c>
      <c r="D83" s="54">
        <f>I3</f>
        <v>66498.720000000001</v>
      </c>
      <c r="E83" s="54"/>
    </row>
    <row r="84" spans="3:8" ht="18.75">
      <c r="C84" s="29" t="s">
        <v>163</v>
      </c>
      <c r="D84" s="54">
        <f>I80</f>
        <v>104341.24</v>
      </c>
      <c r="E84" s="54"/>
    </row>
    <row r="85" spans="3:8" ht="18.75">
      <c r="C85" s="29" t="s">
        <v>164</v>
      </c>
      <c r="D85" s="54">
        <f>D84-D83</f>
        <v>37842.520000000004</v>
      </c>
      <c r="E85" s="54"/>
    </row>
  </sheetData>
  <mergeCells count="4">
    <mergeCell ref="D83:E83"/>
    <mergeCell ref="D84:E84"/>
    <mergeCell ref="D85:E85"/>
    <mergeCell ref="A1:I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D22" sqref="D22"/>
    </sheetView>
  </sheetViews>
  <sheetFormatPr defaultRowHeight="15"/>
  <cols>
    <col min="2" max="2" width="28.140625" customWidth="1"/>
    <col min="3" max="3" width="17.7109375" customWidth="1"/>
    <col min="4" max="4" width="13.28515625" style="1" customWidth="1"/>
    <col min="5" max="5" width="15.85546875" style="1" customWidth="1"/>
  </cols>
  <sheetData>
    <row r="1" spans="1:5" ht="23.25">
      <c r="B1" s="56" t="s">
        <v>170</v>
      </c>
      <c r="C1" s="56"/>
      <c r="D1" s="56"/>
      <c r="E1" s="56"/>
    </row>
    <row r="2" spans="1:5" ht="32.25" customHeight="1">
      <c r="A2" s="45" t="s">
        <v>171</v>
      </c>
      <c r="B2" s="45" t="s">
        <v>166</v>
      </c>
      <c r="C2" s="45" t="s">
        <v>169</v>
      </c>
      <c r="D2" s="11" t="s">
        <v>167</v>
      </c>
      <c r="E2" s="50" t="s">
        <v>168</v>
      </c>
    </row>
    <row r="3" spans="1:5">
      <c r="A3" s="3" t="s">
        <v>172</v>
      </c>
      <c r="B3" s="3" t="s">
        <v>173</v>
      </c>
      <c r="C3" s="46">
        <v>42157</v>
      </c>
      <c r="D3" s="6">
        <v>8000</v>
      </c>
      <c r="E3" s="47">
        <v>42178</v>
      </c>
    </row>
    <row r="4" spans="1:5">
      <c r="A4" s="3" t="s">
        <v>174</v>
      </c>
      <c r="B4" s="3" t="s">
        <v>175</v>
      </c>
      <c r="C4" s="46">
        <v>42252</v>
      </c>
      <c r="D4" s="6">
        <v>2500</v>
      </c>
      <c r="E4" s="47">
        <v>42276</v>
      </c>
    </row>
    <row r="5" spans="1:5">
      <c r="A5" s="3" t="s">
        <v>176</v>
      </c>
      <c r="B5" s="3" t="s">
        <v>177</v>
      </c>
      <c r="C5" s="46">
        <v>42266</v>
      </c>
      <c r="D5" s="6">
        <v>2500</v>
      </c>
      <c r="E5" s="47">
        <v>42279</v>
      </c>
    </row>
    <row r="6" spans="1:5">
      <c r="A6" s="3" t="s">
        <v>178</v>
      </c>
      <c r="B6" s="3" t="s">
        <v>179</v>
      </c>
      <c r="C6" s="46">
        <v>42333</v>
      </c>
      <c r="D6" s="6">
        <v>2400</v>
      </c>
      <c r="E6" s="47">
        <v>42338</v>
      </c>
    </row>
    <row r="7" spans="1:5">
      <c r="A7" s="3"/>
      <c r="B7" s="49" t="s">
        <v>185</v>
      </c>
      <c r="C7" s="3"/>
      <c r="D7" s="6">
        <v>1850</v>
      </c>
      <c r="E7" s="48" t="s">
        <v>186</v>
      </c>
    </row>
    <row r="10" spans="1:5" ht="23.25">
      <c r="B10" s="56" t="s">
        <v>180</v>
      </c>
      <c r="C10" s="56"/>
      <c r="D10" s="56"/>
      <c r="E10" s="56"/>
    </row>
    <row r="11" spans="1:5" ht="32.25" customHeight="1">
      <c r="A11" s="45" t="s">
        <v>171</v>
      </c>
      <c r="B11" s="45" t="s">
        <v>166</v>
      </c>
      <c r="C11" s="45" t="s">
        <v>169</v>
      </c>
      <c r="D11" s="63" t="s">
        <v>167</v>
      </c>
      <c r="E11" s="50" t="s">
        <v>168</v>
      </c>
    </row>
    <row r="12" spans="1:5">
      <c r="A12" s="3">
        <v>201503</v>
      </c>
      <c r="B12" s="3" t="s">
        <v>181</v>
      </c>
      <c r="C12" s="46">
        <v>42104</v>
      </c>
      <c r="D12" s="64">
        <v>14002</v>
      </c>
      <c r="E12" s="47">
        <v>42128</v>
      </c>
    </row>
    <row r="13" spans="1:5">
      <c r="A13" s="3">
        <v>150160</v>
      </c>
      <c r="B13" s="3" t="s">
        <v>188</v>
      </c>
      <c r="C13" s="46">
        <v>42195</v>
      </c>
      <c r="D13" s="64">
        <v>1912</v>
      </c>
      <c r="E13" s="47">
        <v>42202</v>
      </c>
    </row>
    <row r="14" spans="1:5">
      <c r="A14" s="3"/>
      <c r="B14" s="3"/>
      <c r="C14" s="46"/>
      <c r="D14" s="64"/>
      <c r="E14" s="47"/>
    </row>
    <row r="15" spans="1:5">
      <c r="A15" s="3"/>
      <c r="B15" s="3"/>
      <c r="C15" s="46"/>
      <c r="D15" s="64"/>
      <c r="E15" s="47"/>
    </row>
  </sheetData>
  <mergeCells count="2">
    <mergeCell ref="B1:E1"/>
    <mergeCell ref="B10:E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6"/>
  <sheetViews>
    <sheetView topLeftCell="A4" workbookViewId="0"/>
  </sheetViews>
  <sheetFormatPr defaultRowHeight="15"/>
  <sheetData>
    <row r="26" ht="20.25" customHeight="1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Pokladna</vt:lpstr>
      <vt:lpstr>Banka</vt:lpstr>
      <vt:lpstr>Faktury</vt:lpstr>
      <vt:lpstr>Kurz ČNB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cp:lastPrinted>2016-02-16T19:27:59Z</cp:lastPrinted>
  <dcterms:created xsi:type="dcterms:W3CDTF">2015-02-24T11:38:45Z</dcterms:created>
  <dcterms:modified xsi:type="dcterms:W3CDTF">2016-02-17T06:21:14Z</dcterms:modified>
</cp:coreProperties>
</file>